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1" documentId="11_2A890A3CB300A359BAB75B674C4E3A29A5C4C681" xr6:coauthVersionLast="47" xr6:coauthVersionMax="47" xr10:uidLastSave="{AEE5812C-6E74-45B8-A014-06DC29825770}"/>
  <bookViews>
    <workbookView xWindow="0" yWindow="0" windowWidth="16384" windowHeight="8192" tabRatio="500" activeTab="2" xr2:uid="{00000000-000D-0000-FFFF-FFFF00000000}"/>
  </bookViews>
  <sheets>
    <sheet name="Instructions" sheetId="1" r:id="rId1"/>
    <sheet name="1 Register" sheetId="2" r:id="rId2"/>
    <sheet name="2 Annual Return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7" i="3" l="1"/>
  <c r="C57" i="3"/>
  <c r="B57" i="3"/>
  <c r="H56" i="3"/>
  <c r="C56" i="3"/>
  <c r="B56" i="3"/>
  <c r="H55" i="3"/>
  <c r="C55" i="3"/>
  <c r="B55" i="3"/>
  <c r="H54" i="3"/>
  <c r="C54" i="3"/>
  <c r="B54" i="3"/>
  <c r="H53" i="3"/>
  <c r="C53" i="3"/>
  <c r="B53" i="3"/>
  <c r="H52" i="3"/>
  <c r="C52" i="3"/>
  <c r="B52" i="3"/>
  <c r="H51" i="3"/>
  <c r="C51" i="3"/>
  <c r="B51" i="3"/>
  <c r="H50" i="3"/>
  <c r="C50" i="3"/>
  <c r="B50" i="3"/>
  <c r="H49" i="3"/>
  <c r="C49" i="3"/>
  <c r="B49" i="3"/>
  <c r="H48" i="3"/>
  <c r="C48" i="3"/>
  <c r="B48" i="3"/>
  <c r="H47" i="3"/>
  <c r="C47" i="3"/>
  <c r="B47" i="3"/>
  <c r="H46" i="3"/>
  <c r="C46" i="3"/>
  <c r="B46" i="3"/>
  <c r="H45" i="3"/>
  <c r="C45" i="3"/>
  <c r="B45" i="3"/>
  <c r="H44" i="3"/>
  <c r="C44" i="3"/>
  <c r="B44" i="3"/>
  <c r="H43" i="3"/>
  <c r="C43" i="3"/>
  <c r="B43" i="3"/>
  <c r="H42" i="3"/>
  <c r="C42" i="3"/>
  <c r="B42" i="3"/>
  <c r="H41" i="3"/>
  <c r="C41" i="3"/>
  <c r="B41" i="3"/>
  <c r="H40" i="3"/>
  <c r="C40" i="3"/>
  <c r="B40" i="3"/>
  <c r="H39" i="3"/>
  <c r="C39" i="3"/>
  <c r="B39" i="3"/>
  <c r="H38" i="3"/>
  <c r="C38" i="3"/>
  <c r="B38" i="3"/>
  <c r="H37" i="3"/>
  <c r="C37" i="3"/>
  <c r="B37" i="3"/>
  <c r="H36" i="3"/>
  <c r="C36" i="3"/>
  <c r="B36" i="3"/>
  <c r="H35" i="3"/>
  <c r="C35" i="3"/>
  <c r="B35" i="3"/>
  <c r="H34" i="3"/>
  <c r="C34" i="3"/>
  <c r="B34" i="3"/>
  <c r="H33" i="3"/>
  <c r="C33" i="3"/>
  <c r="B33" i="3"/>
  <c r="H32" i="3"/>
  <c r="C32" i="3"/>
  <c r="B32" i="3"/>
  <c r="H31" i="3"/>
  <c r="C31" i="3"/>
  <c r="B31" i="3"/>
  <c r="H30" i="3"/>
  <c r="C30" i="3"/>
  <c r="B30" i="3"/>
  <c r="H29" i="3"/>
  <c r="C29" i="3"/>
  <c r="B29" i="3"/>
  <c r="H28" i="3"/>
  <c r="C28" i="3"/>
  <c r="B28" i="3"/>
  <c r="H27" i="3"/>
  <c r="C27" i="3"/>
  <c r="B27" i="3"/>
  <c r="H26" i="3"/>
  <c r="C26" i="3"/>
  <c r="B26" i="3"/>
  <c r="H25" i="3"/>
  <c r="C25" i="3"/>
  <c r="B25" i="3"/>
  <c r="H24" i="3"/>
  <c r="C24" i="3"/>
  <c r="B24" i="3"/>
  <c r="H23" i="3"/>
  <c r="C23" i="3"/>
  <c r="B23" i="3"/>
  <c r="H22" i="3"/>
  <c r="C22" i="3"/>
  <c r="B22" i="3"/>
  <c r="H21" i="3"/>
  <c r="C21" i="3"/>
  <c r="B21" i="3"/>
  <c r="H20" i="3"/>
  <c r="C20" i="3"/>
  <c r="B20" i="3"/>
  <c r="H19" i="3"/>
  <c r="C19" i="3"/>
  <c r="B19" i="3"/>
  <c r="H18" i="3"/>
  <c r="C18" i="3"/>
  <c r="B18" i="3"/>
  <c r="H17" i="3"/>
  <c r="C17" i="3"/>
  <c r="B17" i="3"/>
  <c r="H16" i="3"/>
  <c r="C16" i="3"/>
  <c r="B16" i="3"/>
  <c r="H15" i="3"/>
  <c r="C15" i="3"/>
  <c r="B15" i="3"/>
  <c r="H14" i="3"/>
  <c r="C14" i="3"/>
  <c r="B14" i="3"/>
  <c r="H13" i="3"/>
  <c r="C13" i="3"/>
  <c r="B13" i="3"/>
  <c r="K12" i="3"/>
  <c r="H12" i="3"/>
  <c r="C12" i="3"/>
  <c r="B12" i="3"/>
  <c r="K11" i="3"/>
  <c r="H11" i="3"/>
  <c r="C11" i="3"/>
  <c r="B11" i="3"/>
  <c r="K10" i="3"/>
  <c r="H10" i="3"/>
  <c r="C10" i="3"/>
  <c r="B10" i="3"/>
  <c r="K9" i="3"/>
  <c r="H9" i="3"/>
  <c r="C9" i="3"/>
  <c r="B9" i="3"/>
  <c r="K8" i="3"/>
  <c r="H8" i="3"/>
  <c r="C8" i="3"/>
  <c r="B8" i="3"/>
  <c r="K7" i="3"/>
  <c r="H7" i="3"/>
  <c r="B7" i="3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C7" i="3" s="1"/>
</calcChain>
</file>

<file path=xl/sharedStrings.xml><?xml version="1.0" encoding="utf-8"?>
<sst xmlns="http://schemas.openxmlformats.org/spreadsheetml/2006/main" count="63" uniqueCount="61">
  <si>
    <t>Innovation Impact Program — Infrastructure Utilization Return</t>
  </si>
  <si>
    <t>Variation A. Completed by the institution’s Research Services Office (RSO). Classification: Protected A</t>
  </si>
  <si>
    <t>Who</t>
  </si>
  <si>
    <t>The institution’s Research Services Office. Researchers do not complete this return. One return per institution covers every registered item.</t>
  </si>
  <si>
    <t>When</t>
  </si>
  <si>
    <t>By June 30 each year, covering the previous fiscal year (April 1 to March 31).</t>
  </si>
  <si>
    <t>What is reported</t>
  </si>
  <si>
    <t>Each IIP-funded item, or integrated system of components that operate together as one functional unit, with a total acquisition cost of $50,000 or more. Items and systems below $50,000 are not reported at all.</t>
  </si>
  <si>
    <t>Integrated systems</t>
  </si>
  <si>
    <t>Where components listed separately in the CFI application only work together (for example, a microscope, detector, stage, and control software), register them as one system and enter the combined cost. If the combined cost is $50,000 or more, the system is reported.</t>
  </si>
  <si>
    <t>For how long</t>
  </si>
  <si>
    <t>Each item is reported for five fiscal years, starting with the first full fiscal year after it becomes operational. The period follows the item, not the project: reporting continues after the funded project is completed.</t>
  </si>
  <si>
    <t>What use counts</t>
  </si>
  <si>
    <t>Report all productive use of the item, whoever the user is, including projects not funded by the Government of Alberta. Report each physical item once. Items in a core or shared facility are reported once by that facility, with every IIP project number the item supports listed in Tab 1.</t>
  </si>
  <si>
    <t>Hours or estimated utilization range</t>
  </si>
  <si>
    <t>If use is tracked in a booking or scheduling system, enter Available hours and Productive hours. Otherwise, leave hours blank and select an estimated utilization range: the share of available hours the item was in productive use (Under 25%, 25–50%, 50–75%, or Over 75%). Then briefly describe how it was estimated.</t>
  </si>
  <si>
    <t>Definitions</t>
  </si>
  <si>
    <t>Available hours: hours the item could realistically operate in the fiscal year, after maintenance, calibration, staffing limits, and normal downtime. Productive hours: hours the item was in use for research, training, service, or development.</t>
  </si>
  <si>
    <t>How to complete</t>
  </si>
  <si>
    <t>Tab 1 (Register): add a row when an item becomes operational. Keep rows for items still in their five-year reporting period, and update a row only if an item moves, is disposed of, or its external-access status changes. Tab 2 (Annual Return): one row per item in its reporting period. Enter information only in the pale yellow cells. The grey row on each tab is an example.</t>
  </si>
  <si>
    <t>Submit</t>
  </si>
  <si>
    <t>Email to IIP-program@gov.ab.ca with the institution name and fiscal year in the subject line.</t>
  </si>
  <si>
    <t>Tab 1 — Register</t>
  </si>
  <si>
    <t>One row per item or integrated system of $50,000 or more. Add a row when the item becomes operational.</t>
  </si>
  <si>
    <t>Institution</t>
  </si>
  <si>
    <t>Register ID</t>
  </si>
  <si>
    <t>IIP project number(s)</t>
  </si>
  <si>
    <t>CFI project number(s)</t>
  </si>
  <si>
    <t>Item or integrated system (list components if a system)</t>
  </si>
  <si>
    <t>Total acquisition cost ($)</t>
  </si>
  <si>
    <t>Location (facility or lab)</t>
  </si>
  <si>
    <t>Date operational</t>
  </si>
  <si>
    <t>First fiscal year reported (auto)</t>
  </si>
  <si>
    <t>Last fiscal year reported (auto)</t>
  </si>
  <si>
    <t>Available to external users?</t>
  </si>
  <si>
    <t>If not available, reason</t>
  </si>
  <si>
    <t>Tracking method</t>
  </si>
  <si>
    <t>UA-001</t>
  </si>
  <si>
    <t>IIP-26-004; IIP-27-011</t>
  </si>
  <si>
    <t>45733</t>
  </si>
  <si>
    <t>Transmission electron microscope (microscope, detector, cryo-stage, software)</t>
  </si>
  <si>
    <t>nanoFAB (core facility)</t>
  </si>
  <si>
    <t>Yes</t>
  </si>
  <si>
    <t>Booking system (hours)</t>
  </si>
  <si>
    <t>Tab 2 — Annual Return</t>
  </si>
  <si>
    <t>One row per registered item in its five-year reporting period.</t>
  </si>
  <si>
    <t>Fiscal year reported (e.g., 2027-28)</t>
  </si>
  <si>
    <t>Item (auto)</t>
  </si>
  <si>
    <t>Reporting year (auto, 1–5)</t>
  </si>
  <si>
    <t>Available hours</t>
  </si>
  <si>
    <t>Productive hours</t>
  </si>
  <si>
    <t>Estimated utilization range (if no booking system)</t>
  </si>
  <si>
    <t>How the range was estimated</t>
  </si>
  <si>
    <t>Utilization (auto)</t>
  </si>
  <si>
    <t>Portfolio summary (auto)</t>
  </si>
  <si>
    <t>Items reporting hours</t>
  </si>
  <si>
    <t>Overall utilization, hours-based</t>
  </si>
  <si>
    <t>Items in range: Under 25%</t>
  </si>
  <si>
    <t>Items in range: 25-50%</t>
  </si>
  <si>
    <t>Items in range: 50-75%</t>
  </si>
  <si>
    <t>Items in range: Over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</si>
</sst>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yyyy\-mm\-dd"/>
  </numFmts>
  <fonts count="8">
    <font>
      <sz val="11"/>
      <color theme="1"/>
      <name val="Calibri"/>
      <family val="2"/>
      <charset val="1"/>
    </font>
    <font>
      <b/>
      <sz val="14"/>
      <color rgb="FF1F4E79"/>
      <name val="Arial"/>
      <charset val="1"/>
    </font>
    <font>
      <i/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i/>
      <sz val="10"/>
      <color rgb="FF7F7F7F"/>
      <name val="Arial"/>
      <charset val="1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F2F2F2"/>
        <bgColor rgb="FFFFF9DB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/>
    <xf numFmtId="164" fontId="6" fillId="4" borderId="1" xfId="0" applyNumberFormat="1" applyFont="1" applyFill="1" applyBorder="1"/>
    <xf numFmtId="165" fontId="6" fillId="4" borderId="1" xfId="0" applyNumberFormat="1" applyFont="1" applyFill="1" applyBorder="1"/>
    <xf numFmtId="164" fontId="4" fillId="2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 applyAlignment="1">
      <alignment vertical="top" wrapText="1"/>
    </xf>
    <xf numFmtId="0" fontId="7" fillId="0" borderId="1" xfId="0" applyFont="1" applyBorder="1"/>
    <xf numFmtId="9" fontId="6" fillId="4" borderId="1" xfId="0" applyNumberFormat="1" applyFont="1" applyFill="1" applyBorder="1"/>
    <xf numFmtId="0" fontId="4" fillId="0" borderId="0" xfId="0" applyFont="1"/>
    <xf numFmtId="0" fontId="4" fillId="2" borderId="1" xfId="0" applyFont="1" applyFill="1" applyBorder="1"/>
    <xf numFmtId="0" fontId="4" fillId="0" borderId="1" xfId="0" applyFont="1" applyBorder="1"/>
    <xf numFmtId="9" fontId="4" fillId="0" borderId="1" xfId="0" applyNumberFormat="1" applyFont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9DB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zoomScaleNormal="100" workbookViewId="0"/>
  </sheetViews>
  <sheetFormatPr defaultColWidth="8.7109375" defaultRowHeight="15"/>
  <cols>
    <col min="1" max="1" width="115" customWidth="1"/>
  </cols>
  <sheetData>
    <row r="1" spans="1:1" ht="17.45">
      <c r="A1" s="2" t="s">
        <v>0</v>
      </c>
    </row>
    <row r="2" spans="1:1">
      <c r="A2" s="3" t="s">
        <v>1</v>
      </c>
    </row>
    <row r="4" spans="1:1">
      <c r="A4" s="4" t="s">
        <v>2</v>
      </c>
    </row>
    <row r="5" spans="1:1">
      <c r="A5" s="5" t="s">
        <v>3</v>
      </c>
    </row>
    <row r="6" spans="1:1">
      <c r="A6" s="4" t="s">
        <v>4</v>
      </c>
    </row>
    <row r="7" spans="1:1">
      <c r="A7" s="5" t="s">
        <v>5</v>
      </c>
    </row>
    <row r="8" spans="1:1">
      <c r="A8" s="4" t="s">
        <v>6</v>
      </c>
    </row>
    <row r="9" spans="1:1" ht="23.85">
      <c r="A9" s="5" t="s">
        <v>7</v>
      </c>
    </row>
    <row r="10" spans="1:1">
      <c r="A10" s="4" t="s">
        <v>8</v>
      </c>
    </row>
    <row r="11" spans="1:1" ht="23.85">
      <c r="A11" s="5" t="s">
        <v>9</v>
      </c>
    </row>
    <row r="12" spans="1:1">
      <c r="A12" s="4" t="s">
        <v>10</v>
      </c>
    </row>
    <row r="13" spans="1:1" ht="23.85">
      <c r="A13" s="5" t="s">
        <v>11</v>
      </c>
    </row>
    <row r="14" spans="1:1">
      <c r="A14" s="4" t="s">
        <v>12</v>
      </c>
    </row>
    <row r="15" spans="1:1" ht="23.85">
      <c r="A15" s="5" t="s">
        <v>13</v>
      </c>
    </row>
    <row r="16" spans="1:1">
      <c r="A16" s="4" t="s">
        <v>14</v>
      </c>
    </row>
    <row r="17" spans="1:1" ht="35.1">
      <c r="A17" s="5" t="s">
        <v>15</v>
      </c>
    </row>
    <row r="18" spans="1:1">
      <c r="A18" s="4" t="s">
        <v>16</v>
      </c>
    </row>
    <row r="19" spans="1:1" ht="23.85">
      <c r="A19" s="5" t="s">
        <v>17</v>
      </c>
    </row>
    <row r="20" spans="1:1">
      <c r="A20" s="4" t="s">
        <v>18</v>
      </c>
    </row>
    <row r="21" spans="1:1" ht="35.1">
      <c r="A21" s="5" t="s">
        <v>19</v>
      </c>
    </row>
    <row r="22" spans="1:1">
      <c r="A22" s="4" t="s">
        <v>20</v>
      </c>
    </row>
    <row r="23" spans="1:1">
      <c r="A23" s="5" t="s">
        <v>21</v>
      </c>
    </row>
  </sheetData>
  <pageMargins left="0.75" right="0.75" top="1" bottom="1" header="0.511811023622047" footer="0.511811023622047"/>
  <pageSetup paperSize="9" orientation="portrait" horizontalDpi="300" verticalDpi="300"/>
  <headerFooter>
    <oddFooter>&amp;L_x000D_&amp;1#&amp;"Aptos"&amp;11&amp;K000000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7"/>
  <sheetViews>
    <sheetView zoomScaleNormal="100" workbookViewId="0">
      <pane ySplit="6" topLeftCell="A7" activePane="bottomLeft" state="frozen"/>
      <selection pane="bottomLeft"/>
    </sheetView>
  </sheetViews>
  <sheetFormatPr defaultColWidth="8.7109375" defaultRowHeight="15"/>
  <cols>
    <col min="1" max="1" width="11" customWidth="1"/>
    <col min="2" max="2" width="20" customWidth="1"/>
    <col min="3" max="3" width="16" customWidth="1"/>
    <col min="4" max="4" width="40" customWidth="1"/>
    <col min="5" max="5" width="15" customWidth="1"/>
    <col min="6" max="6" width="26" customWidth="1"/>
    <col min="7" max="9" width="14" customWidth="1"/>
    <col min="10" max="10" width="13" customWidth="1"/>
    <col min="11" max="11" width="30" customWidth="1"/>
    <col min="12" max="12" width="22" customWidth="1"/>
  </cols>
  <sheetData>
    <row r="1" spans="1:12" ht="17.45">
      <c r="A1" s="2" t="s">
        <v>22</v>
      </c>
    </row>
    <row r="2" spans="1:12">
      <c r="A2" s="3" t="s">
        <v>23</v>
      </c>
    </row>
    <row r="4" spans="1:12">
      <c r="A4" s="6" t="s">
        <v>24</v>
      </c>
      <c r="B4" s="1"/>
      <c r="C4" s="1"/>
      <c r="D4" s="1"/>
    </row>
    <row r="6" spans="1:12" ht="35.1">
      <c r="A6" s="8" t="s">
        <v>25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8" t="s">
        <v>31</v>
      </c>
      <c r="H6" s="8" t="s">
        <v>32</v>
      </c>
      <c r="I6" s="8" t="s">
        <v>33</v>
      </c>
      <c r="J6" s="8" t="s">
        <v>34</v>
      </c>
      <c r="K6" s="8" t="s">
        <v>35</v>
      </c>
      <c r="L6" s="8" t="s">
        <v>36</v>
      </c>
    </row>
    <row r="7" spans="1:12">
      <c r="A7" s="9" t="s">
        <v>37</v>
      </c>
      <c r="B7" s="9" t="s">
        <v>38</v>
      </c>
      <c r="C7" s="9" t="s">
        <v>39</v>
      </c>
      <c r="D7" s="9" t="s">
        <v>40</v>
      </c>
      <c r="E7" s="10">
        <v>1850000</v>
      </c>
      <c r="F7" s="9" t="s">
        <v>41</v>
      </c>
      <c r="G7" s="11">
        <v>46631</v>
      </c>
      <c r="H7" s="9" t="str">
        <f>IF(ISNUMBER(G7),(YEAR(G7)+IF(MONTH(G7)&gt;=4,1,0)+0)&amp;"-"&amp;RIGHT(YEAR(G7)+IF(MONTH(G7)&gt;=4,1,0)+0+1,2),"")</f>
        <v>2028-29</v>
      </c>
      <c r="I7" s="9" t="str">
        <f>IF(ISNUMBER(G7),(YEAR(G7)+IF(MONTH(G7)&gt;=4,1,0)+4)&amp;"-"&amp;RIGHT(YEAR(G7)+IF(MONTH(G7)&gt;=4,1,0)+4+1,2),"")</f>
        <v>2032-33</v>
      </c>
      <c r="J7" s="9" t="s">
        <v>42</v>
      </c>
      <c r="K7" s="9"/>
      <c r="L7" s="9" t="s">
        <v>43</v>
      </c>
    </row>
    <row r="8" spans="1:12">
      <c r="A8" s="7"/>
      <c r="B8" s="7"/>
      <c r="C8" s="7"/>
      <c r="D8" s="7"/>
      <c r="E8" s="12"/>
      <c r="F8" s="7"/>
      <c r="G8" s="13"/>
      <c r="H8" s="14" t="str">
        <f>IF(ISNUMBER(G8),(YEAR(G8)+IF(MONTH(G8)&gt;=4,1,0)+0)&amp;"-"&amp;RIGHT(YEAR(G8)+IF(MONTH(G8)&gt;=4,1,0)+0+1,2),"")</f>
        <v/>
      </c>
      <c r="I8" s="14" t="str">
        <f>IF(ISNUMBER(G8),(YEAR(G8)+IF(MONTH(G8)&gt;=4,1,0)+4)&amp;"-"&amp;RIGHT(YEAR(G8)+IF(MONTH(G8)&gt;=4,1,0)+4+1,2),"")</f>
        <v/>
      </c>
      <c r="J8" s="7"/>
      <c r="K8" s="7"/>
      <c r="L8" s="7"/>
    </row>
    <row r="9" spans="1:12">
      <c r="A9" s="7"/>
      <c r="B9" s="7"/>
      <c r="C9" s="7"/>
      <c r="D9" s="7"/>
      <c r="E9" s="12"/>
      <c r="F9" s="7"/>
      <c r="G9" s="13"/>
      <c r="H9" s="14" t="str">
        <f>IF(ISNUMBER(G9),(YEAR(G9)+IF(MONTH(G9)&gt;=4,1,0)+0)&amp;"-"&amp;RIGHT(YEAR(G9)+IF(MONTH(G9)&gt;=4,1,0)+0+1,2),"")</f>
        <v/>
      </c>
      <c r="I9" s="14" t="str">
        <f>IF(ISNUMBER(G9),(YEAR(G9)+IF(MONTH(G9)&gt;=4,1,0)+4)&amp;"-"&amp;RIGHT(YEAR(G9)+IF(MONTH(G9)&gt;=4,1,0)+4+1,2),"")</f>
        <v/>
      </c>
      <c r="J9" s="7"/>
      <c r="K9" s="7"/>
      <c r="L9" s="7"/>
    </row>
    <row r="10" spans="1:12">
      <c r="A10" s="7"/>
      <c r="B10" s="7"/>
      <c r="C10" s="7"/>
      <c r="D10" s="7"/>
      <c r="E10" s="12"/>
      <c r="F10" s="7"/>
      <c r="G10" s="13"/>
      <c r="H10" s="14" t="str">
        <f>IF(ISNUMBER(G10),(YEAR(G10)+IF(MONTH(G10)&gt;=4,1,0)+0)&amp;"-"&amp;RIGHT(YEAR(G10)+IF(MONTH(G10)&gt;=4,1,0)+0+1,2),"")</f>
        <v/>
      </c>
      <c r="I10" s="14" t="str">
        <f>IF(ISNUMBER(G10),(YEAR(G10)+IF(MONTH(G10)&gt;=4,1,0)+4)&amp;"-"&amp;RIGHT(YEAR(G10)+IF(MONTH(G10)&gt;=4,1,0)+4+1,2),"")</f>
        <v/>
      </c>
      <c r="J10" s="7"/>
      <c r="K10" s="7"/>
      <c r="L10" s="7"/>
    </row>
    <row r="11" spans="1:12">
      <c r="A11" s="7"/>
      <c r="B11" s="7"/>
      <c r="C11" s="7"/>
      <c r="D11" s="7"/>
      <c r="E11" s="12"/>
      <c r="F11" s="7"/>
      <c r="G11" s="13"/>
      <c r="H11" s="14" t="str">
        <f>IF(ISNUMBER(G11),(YEAR(G11)+IF(MONTH(G11)&gt;=4,1,0)+0)&amp;"-"&amp;RIGHT(YEAR(G11)+IF(MONTH(G11)&gt;=4,1,0)+0+1,2),"")</f>
        <v/>
      </c>
      <c r="I11" s="14" t="str">
        <f>IF(ISNUMBER(G11),(YEAR(G11)+IF(MONTH(G11)&gt;=4,1,0)+4)&amp;"-"&amp;RIGHT(YEAR(G11)+IF(MONTH(G11)&gt;=4,1,0)+4+1,2),"")</f>
        <v/>
      </c>
      <c r="J11" s="7"/>
      <c r="K11" s="7"/>
      <c r="L11" s="7"/>
    </row>
    <row r="12" spans="1:12">
      <c r="A12" s="7"/>
      <c r="B12" s="7"/>
      <c r="C12" s="7"/>
      <c r="D12" s="7"/>
      <c r="E12" s="12"/>
      <c r="F12" s="7"/>
      <c r="G12" s="13"/>
      <c r="H12" s="14" t="str">
        <f>IF(ISNUMBER(G12),(YEAR(G12)+IF(MONTH(G12)&gt;=4,1,0)+0)&amp;"-"&amp;RIGHT(YEAR(G12)+IF(MONTH(G12)&gt;=4,1,0)+0+1,2),"")</f>
        <v/>
      </c>
      <c r="I12" s="14" t="str">
        <f>IF(ISNUMBER(G12),(YEAR(G12)+IF(MONTH(G12)&gt;=4,1,0)+4)&amp;"-"&amp;RIGHT(YEAR(G12)+IF(MONTH(G12)&gt;=4,1,0)+4+1,2),"")</f>
        <v/>
      </c>
      <c r="J12" s="7"/>
      <c r="K12" s="7"/>
      <c r="L12" s="7"/>
    </row>
    <row r="13" spans="1:12">
      <c r="A13" s="7"/>
      <c r="B13" s="7"/>
      <c r="C13" s="7"/>
      <c r="D13" s="7"/>
      <c r="E13" s="12"/>
      <c r="F13" s="7"/>
      <c r="G13" s="13"/>
      <c r="H13" s="14" t="str">
        <f>IF(ISNUMBER(G13),(YEAR(G13)+IF(MONTH(G13)&gt;=4,1,0)+0)&amp;"-"&amp;RIGHT(YEAR(G13)+IF(MONTH(G13)&gt;=4,1,0)+0+1,2),"")</f>
        <v/>
      </c>
      <c r="I13" s="14" t="str">
        <f>IF(ISNUMBER(G13),(YEAR(G13)+IF(MONTH(G13)&gt;=4,1,0)+4)&amp;"-"&amp;RIGHT(YEAR(G13)+IF(MONTH(G13)&gt;=4,1,0)+4+1,2),"")</f>
        <v/>
      </c>
      <c r="J13" s="7"/>
      <c r="K13" s="7"/>
      <c r="L13" s="7"/>
    </row>
    <row r="14" spans="1:12">
      <c r="A14" s="7"/>
      <c r="B14" s="7"/>
      <c r="C14" s="7"/>
      <c r="D14" s="7"/>
      <c r="E14" s="12"/>
      <c r="F14" s="7"/>
      <c r="G14" s="13"/>
      <c r="H14" s="14" t="str">
        <f>IF(ISNUMBER(G14),(YEAR(G14)+IF(MONTH(G14)&gt;=4,1,0)+0)&amp;"-"&amp;RIGHT(YEAR(G14)+IF(MONTH(G14)&gt;=4,1,0)+0+1,2),"")</f>
        <v/>
      </c>
      <c r="I14" s="14" t="str">
        <f>IF(ISNUMBER(G14),(YEAR(G14)+IF(MONTH(G14)&gt;=4,1,0)+4)&amp;"-"&amp;RIGHT(YEAR(G14)+IF(MONTH(G14)&gt;=4,1,0)+4+1,2),"")</f>
        <v/>
      </c>
      <c r="J14" s="7"/>
      <c r="K14" s="7"/>
      <c r="L14" s="7"/>
    </row>
    <row r="15" spans="1:12">
      <c r="A15" s="7"/>
      <c r="B15" s="7"/>
      <c r="C15" s="7"/>
      <c r="D15" s="7"/>
      <c r="E15" s="12"/>
      <c r="F15" s="7"/>
      <c r="G15" s="13"/>
      <c r="H15" s="14" t="str">
        <f>IF(ISNUMBER(G15),(YEAR(G15)+IF(MONTH(G15)&gt;=4,1,0)+0)&amp;"-"&amp;RIGHT(YEAR(G15)+IF(MONTH(G15)&gt;=4,1,0)+0+1,2),"")</f>
        <v/>
      </c>
      <c r="I15" s="14" t="str">
        <f>IF(ISNUMBER(G15),(YEAR(G15)+IF(MONTH(G15)&gt;=4,1,0)+4)&amp;"-"&amp;RIGHT(YEAR(G15)+IF(MONTH(G15)&gt;=4,1,0)+4+1,2),"")</f>
        <v/>
      </c>
      <c r="J15" s="7"/>
      <c r="K15" s="7"/>
      <c r="L15" s="7"/>
    </row>
    <row r="16" spans="1:12">
      <c r="A16" s="7"/>
      <c r="B16" s="7"/>
      <c r="C16" s="7"/>
      <c r="D16" s="7"/>
      <c r="E16" s="12"/>
      <c r="F16" s="7"/>
      <c r="G16" s="13"/>
      <c r="H16" s="14" t="str">
        <f>IF(ISNUMBER(G16),(YEAR(G16)+IF(MONTH(G16)&gt;=4,1,0)+0)&amp;"-"&amp;RIGHT(YEAR(G16)+IF(MONTH(G16)&gt;=4,1,0)+0+1,2),"")</f>
        <v/>
      </c>
      <c r="I16" s="14" t="str">
        <f>IF(ISNUMBER(G16),(YEAR(G16)+IF(MONTH(G16)&gt;=4,1,0)+4)&amp;"-"&amp;RIGHT(YEAR(G16)+IF(MONTH(G16)&gt;=4,1,0)+4+1,2),"")</f>
        <v/>
      </c>
      <c r="J16" s="7"/>
      <c r="K16" s="7"/>
      <c r="L16" s="7"/>
    </row>
    <row r="17" spans="1:12">
      <c r="A17" s="7"/>
      <c r="B17" s="7"/>
      <c r="C17" s="7"/>
      <c r="D17" s="7"/>
      <c r="E17" s="12"/>
      <c r="F17" s="7"/>
      <c r="G17" s="13"/>
      <c r="H17" s="14" t="str">
        <f>IF(ISNUMBER(G17),(YEAR(G17)+IF(MONTH(G17)&gt;=4,1,0)+0)&amp;"-"&amp;RIGHT(YEAR(G17)+IF(MONTH(G17)&gt;=4,1,0)+0+1,2),"")</f>
        <v/>
      </c>
      <c r="I17" s="14" t="str">
        <f>IF(ISNUMBER(G17),(YEAR(G17)+IF(MONTH(G17)&gt;=4,1,0)+4)&amp;"-"&amp;RIGHT(YEAR(G17)+IF(MONTH(G17)&gt;=4,1,0)+4+1,2),"")</f>
        <v/>
      </c>
      <c r="J17" s="7"/>
      <c r="K17" s="7"/>
      <c r="L17" s="7"/>
    </row>
    <row r="18" spans="1:12">
      <c r="A18" s="7"/>
      <c r="B18" s="7"/>
      <c r="C18" s="7"/>
      <c r="D18" s="7"/>
      <c r="E18" s="12"/>
      <c r="F18" s="7"/>
      <c r="G18" s="13"/>
      <c r="H18" s="14" t="str">
        <f>IF(ISNUMBER(G18),(YEAR(G18)+IF(MONTH(G18)&gt;=4,1,0)+0)&amp;"-"&amp;RIGHT(YEAR(G18)+IF(MONTH(G18)&gt;=4,1,0)+0+1,2),"")</f>
        <v/>
      </c>
      <c r="I18" s="14" t="str">
        <f>IF(ISNUMBER(G18),(YEAR(G18)+IF(MONTH(G18)&gt;=4,1,0)+4)&amp;"-"&amp;RIGHT(YEAR(G18)+IF(MONTH(G18)&gt;=4,1,0)+4+1,2),"")</f>
        <v/>
      </c>
      <c r="J18" s="7"/>
      <c r="K18" s="7"/>
      <c r="L18" s="7"/>
    </row>
    <row r="19" spans="1:12">
      <c r="A19" s="7"/>
      <c r="B19" s="7"/>
      <c r="C19" s="7"/>
      <c r="D19" s="7"/>
      <c r="E19" s="12"/>
      <c r="F19" s="7"/>
      <c r="G19" s="13"/>
      <c r="H19" s="14" t="str">
        <f>IF(ISNUMBER(G19),(YEAR(G19)+IF(MONTH(G19)&gt;=4,1,0)+0)&amp;"-"&amp;RIGHT(YEAR(G19)+IF(MONTH(G19)&gt;=4,1,0)+0+1,2),"")</f>
        <v/>
      </c>
      <c r="I19" s="14" t="str">
        <f>IF(ISNUMBER(G19),(YEAR(G19)+IF(MONTH(G19)&gt;=4,1,0)+4)&amp;"-"&amp;RIGHT(YEAR(G19)+IF(MONTH(G19)&gt;=4,1,0)+4+1,2),"")</f>
        <v/>
      </c>
      <c r="J19" s="7"/>
      <c r="K19" s="7"/>
      <c r="L19" s="7"/>
    </row>
    <row r="20" spans="1:12">
      <c r="A20" s="7"/>
      <c r="B20" s="7"/>
      <c r="C20" s="7"/>
      <c r="D20" s="7"/>
      <c r="E20" s="12"/>
      <c r="F20" s="7"/>
      <c r="G20" s="13"/>
      <c r="H20" s="14" t="str">
        <f>IF(ISNUMBER(G20),(YEAR(G20)+IF(MONTH(G20)&gt;=4,1,0)+0)&amp;"-"&amp;RIGHT(YEAR(G20)+IF(MONTH(G20)&gt;=4,1,0)+0+1,2),"")</f>
        <v/>
      </c>
      <c r="I20" s="14" t="str">
        <f>IF(ISNUMBER(G20),(YEAR(G20)+IF(MONTH(G20)&gt;=4,1,0)+4)&amp;"-"&amp;RIGHT(YEAR(G20)+IF(MONTH(G20)&gt;=4,1,0)+4+1,2),"")</f>
        <v/>
      </c>
      <c r="J20" s="7"/>
      <c r="K20" s="7"/>
      <c r="L20" s="7"/>
    </row>
    <row r="21" spans="1:12">
      <c r="A21" s="7"/>
      <c r="B21" s="7"/>
      <c r="C21" s="7"/>
      <c r="D21" s="7"/>
      <c r="E21" s="12"/>
      <c r="F21" s="7"/>
      <c r="G21" s="13"/>
      <c r="H21" s="14" t="str">
        <f>IF(ISNUMBER(G21),(YEAR(G21)+IF(MONTH(G21)&gt;=4,1,0)+0)&amp;"-"&amp;RIGHT(YEAR(G21)+IF(MONTH(G21)&gt;=4,1,0)+0+1,2),"")</f>
        <v/>
      </c>
      <c r="I21" s="14" t="str">
        <f>IF(ISNUMBER(G21),(YEAR(G21)+IF(MONTH(G21)&gt;=4,1,0)+4)&amp;"-"&amp;RIGHT(YEAR(G21)+IF(MONTH(G21)&gt;=4,1,0)+4+1,2),"")</f>
        <v/>
      </c>
      <c r="J21" s="7"/>
      <c r="K21" s="7"/>
      <c r="L21" s="7"/>
    </row>
    <row r="22" spans="1:12">
      <c r="A22" s="7"/>
      <c r="B22" s="7"/>
      <c r="C22" s="7"/>
      <c r="D22" s="7"/>
      <c r="E22" s="12"/>
      <c r="F22" s="7"/>
      <c r="G22" s="13"/>
      <c r="H22" s="14" t="str">
        <f>IF(ISNUMBER(G22),(YEAR(G22)+IF(MONTH(G22)&gt;=4,1,0)+0)&amp;"-"&amp;RIGHT(YEAR(G22)+IF(MONTH(G22)&gt;=4,1,0)+0+1,2),"")</f>
        <v/>
      </c>
      <c r="I22" s="14" t="str">
        <f>IF(ISNUMBER(G22),(YEAR(G22)+IF(MONTH(G22)&gt;=4,1,0)+4)&amp;"-"&amp;RIGHT(YEAR(G22)+IF(MONTH(G22)&gt;=4,1,0)+4+1,2),"")</f>
        <v/>
      </c>
      <c r="J22" s="7"/>
      <c r="K22" s="7"/>
      <c r="L22" s="7"/>
    </row>
    <row r="23" spans="1:12">
      <c r="A23" s="7"/>
      <c r="B23" s="7"/>
      <c r="C23" s="7"/>
      <c r="D23" s="7"/>
      <c r="E23" s="12"/>
      <c r="F23" s="7"/>
      <c r="G23" s="13"/>
      <c r="H23" s="14" t="str">
        <f>IF(ISNUMBER(G23),(YEAR(G23)+IF(MONTH(G23)&gt;=4,1,0)+0)&amp;"-"&amp;RIGHT(YEAR(G23)+IF(MONTH(G23)&gt;=4,1,0)+0+1,2),"")</f>
        <v/>
      </c>
      <c r="I23" s="14" t="str">
        <f>IF(ISNUMBER(G23),(YEAR(G23)+IF(MONTH(G23)&gt;=4,1,0)+4)&amp;"-"&amp;RIGHT(YEAR(G23)+IF(MONTH(G23)&gt;=4,1,0)+4+1,2),"")</f>
        <v/>
      </c>
      <c r="J23" s="7"/>
      <c r="K23" s="7"/>
      <c r="L23" s="7"/>
    </row>
    <row r="24" spans="1:12">
      <c r="A24" s="7"/>
      <c r="B24" s="7"/>
      <c r="C24" s="7"/>
      <c r="D24" s="7"/>
      <c r="E24" s="12"/>
      <c r="F24" s="7"/>
      <c r="G24" s="13"/>
      <c r="H24" s="14" t="str">
        <f>IF(ISNUMBER(G24),(YEAR(G24)+IF(MONTH(G24)&gt;=4,1,0)+0)&amp;"-"&amp;RIGHT(YEAR(G24)+IF(MONTH(G24)&gt;=4,1,0)+0+1,2),"")</f>
        <v/>
      </c>
      <c r="I24" s="14" t="str">
        <f>IF(ISNUMBER(G24),(YEAR(G24)+IF(MONTH(G24)&gt;=4,1,0)+4)&amp;"-"&amp;RIGHT(YEAR(G24)+IF(MONTH(G24)&gt;=4,1,0)+4+1,2),"")</f>
        <v/>
      </c>
      <c r="J24" s="7"/>
      <c r="K24" s="7"/>
      <c r="L24" s="7"/>
    </row>
    <row r="25" spans="1:12">
      <c r="A25" s="7"/>
      <c r="B25" s="7"/>
      <c r="C25" s="7"/>
      <c r="D25" s="7"/>
      <c r="E25" s="12"/>
      <c r="F25" s="7"/>
      <c r="G25" s="13"/>
      <c r="H25" s="14" t="str">
        <f>IF(ISNUMBER(G25),(YEAR(G25)+IF(MONTH(G25)&gt;=4,1,0)+0)&amp;"-"&amp;RIGHT(YEAR(G25)+IF(MONTH(G25)&gt;=4,1,0)+0+1,2),"")</f>
        <v/>
      </c>
      <c r="I25" s="14" t="str">
        <f>IF(ISNUMBER(G25),(YEAR(G25)+IF(MONTH(G25)&gt;=4,1,0)+4)&amp;"-"&amp;RIGHT(YEAR(G25)+IF(MONTH(G25)&gt;=4,1,0)+4+1,2),"")</f>
        <v/>
      </c>
      <c r="J25" s="7"/>
      <c r="K25" s="7"/>
      <c r="L25" s="7"/>
    </row>
    <row r="26" spans="1:12">
      <c r="A26" s="7"/>
      <c r="B26" s="7"/>
      <c r="C26" s="7"/>
      <c r="D26" s="7"/>
      <c r="E26" s="12"/>
      <c r="F26" s="7"/>
      <c r="G26" s="13"/>
      <c r="H26" s="14" t="str">
        <f>IF(ISNUMBER(G26),(YEAR(G26)+IF(MONTH(G26)&gt;=4,1,0)+0)&amp;"-"&amp;RIGHT(YEAR(G26)+IF(MONTH(G26)&gt;=4,1,0)+0+1,2),"")</f>
        <v/>
      </c>
      <c r="I26" s="14" t="str">
        <f>IF(ISNUMBER(G26),(YEAR(G26)+IF(MONTH(G26)&gt;=4,1,0)+4)&amp;"-"&amp;RIGHT(YEAR(G26)+IF(MONTH(G26)&gt;=4,1,0)+4+1,2),"")</f>
        <v/>
      </c>
      <c r="J26" s="7"/>
      <c r="K26" s="7"/>
      <c r="L26" s="7"/>
    </row>
    <row r="27" spans="1:12">
      <c r="A27" s="7"/>
      <c r="B27" s="7"/>
      <c r="C27" s="7"/>
      <c r="D27" s="7"/>
      <c r="E27" s="12"/>
      <c r="F27" s="7"/>
      <c r="G27" s="13"/>
      <c r="H27" s="14" t="str">
        <f>IF(ISNUMBER(G27),(YEAR(G27)+IF(MONTH(G27)&gt;=4,1,0)+0)&amp;"-"&amp;RIGHT(YEAR(G27)+IF(MONTH(G27)&gt;=4,1,0)+0+1,2),"")</f>
        <v/>
      </c>
      <c r="I27" s="14" t="str">
        <f>IF(ISNUMBER(G27),(YEAR(G27)+IF(MONTH(G27)&gt;=4,1,0)+4)&amp;"-"&amp;RIGHT(YEAR(G27)+IF(MONTH(G27)&gt;=4,1,0)+4+1,2),"")</f>
        <v/>
      </c>
      <c r="J27" s="7"/>
      <c r="K27" s="7"/>
      <c r="L27" s="7"/>
    </row>
    <row r="28" spans="1:12">
      <c r="A28" s="7"/>
      <c r="B28" s="7"/>
      <c r="C28" s="7"/>
      <c r="D28" s="7"/>
      <c r="E28" s="12"/>
      <c r="F28" s="7"/>
      <c r="G28" s="13"/>
      <c r="H28" s="14" t="str">
        <f>IF(ISNUMBER(G28),(YEAR(G28)+IF(MONTH(G28)&gt;=4,1,0)+0)&amp;"-"&amp;RIGHT(YEAR(G28)+IF(MONTH(G28)&gt;=4,1,0)+0+1,2),"")</f>
        <v/>
      </c>
      <c r="I28" s="14" t="str">
        <f>IF(ISNUMBER(G28),(YEAR(G28)+IF(MONTH(G28)&gt;=4,1,0)+4)&amp;"-"&amp;RIGHT(YEAR(G28)+IF(MONTH(G28)&gt;=4,1,0)+4+1,2),"")</f>
        <v/>
      </c>
      <c r="J28" s="7"/>
      <c r="K28" s="7"/>
      <c r="L28" s="7"/>
    </row>
    <row r="29" spans="1:12">
      <c r="A29" s="7"/>
      <c r="B29" s="7"/>
      <c r="C29" s="7"/>
      <c r="D29" s="7"/>
      <c r="E29" s="12"/>
      <c r="F29" s="7"/>
      <c r="G29" s="13"/>
      <c r="H29" s="14" t="str">
        <f>IF(ISNUMBER(G29),(YEAR(G29)+IF(MONTH(G29)&gt;=4,1,0)+0)&amp;"-"&amp;RIGHT(YEAR(G29)+IF(MONTH(G29)&gt;=4,1,0)+0+1,2),"")</f>
        <v/>
      </c>
      <c r="I29" s="14" t="str">
        <f>IF(ISNUMBER(G29),(YEAR(G29)+IF(MONTH(G29)&gt;=4,1,0)+4)&amp;"-"&amp;RIGHT(YEAR(G29)+IF(MONTH(G29)&gt;=4,1,0)+4+1,2),"")</f>
        <v/>
      </c>
      <c r="J29" s="7"/>
      <c r="K29" s="7"/>
      <c r="L29" s="7"/>
    </row>
    <row r="30" spans="1:12">
      <c r="A30" s="7"/>
      <c r="B30" s="7"/>
      <c r="C30" s="7"/>
      <c r="D30" s="7"/>
      <c r="E30" s="12"/>
      <c r="F30" s="7"/>
      <c r="G30" s="13"/>
      <c r="H30" s="14" t="str">
        <f>IF(ISNUMBER(G30),(YEAR(G30)+IF(MONTH(G30)&gt;=4,1,0)+0)&amp;"-"&amp;RIGHT(YEAR(G30)+IF(MONTH(G30)&gt;=4,1,0)+0+1,2),"")</f>
        <v/>
      </c>
      <c r="I30" s="14" t="str">
        <f>IF(ISNUMBER(G30),(YEAR(G30)+IF(MONTH(G30)&gt;=4,1,0)+4)&amp;"-"&amp;RIGHT(YEAR(G30)+IF(MONTH(G30)&gt;=4,1,0)+4+1,2),"")</f>
        <v/>
      </c>
      <c r="J30" s="7"/>
      <c r="K30" s="7"/>
      <c r="L30" s="7"/>
    </row>
    <row r="31" spans="1:12">
      <c r="A31" s="7"/>
      <c r="B31" s="7"/>
      <c r="C31" s="7"/>
      <c r="D31" s="7"/>
      <c r="E31" s="12"/>
      <c r="F31" s="7"/>
      <c r="G31" s="13"/>
      <c r="H31" s="14" t="str">
        <f>IF(ISNUMBER(G31),(YEAR(G31)+IF(MONTH(G31)&gt;=4,1,0)+0)&amp;"-"&amp;RIGHT(YEAR(G31)+IF(MONTH(G31)&gt;=4,1,0)+0+1,2),"")</f>
        <v/>
      </c>
      <c r="I31" s="14" t="str">
        <f>IF(ISNUMBER(G31),(YEAR(G31)+IF(MONTH(G31)&gt;=4,1,0)+4)&amp;"-"&amp;RIGHT(YEAR(G31)+IF(MONTH(G31)&gt;=4,1,0)+4+1,2),"")</f>
        <v/>
      </c>
      <c r="J31" s="7"/>
      <c r="K31" s="7"/>
      <c r="L31" s="7"/>
    </row>
    <row r="32" spans="1:12">
      <c r="A32" s="7"/>
      <c r="B32" s="7"/>
      <c r="C32" s="7"/>
      <c r="D32" s="7"/>
      <c r="E32" s="12"/>
      <c r="F32" s="7"/>
      <c r="G32" s="13"/>
      <c r="H32" s="14" t="str">
        <f>IF(ISNUMBER(G32),(YEAR(G32)+IF(MONTH(G32)&gt;=4,1,0)+0)&amp;"-"&amp;RIGHT(YEAR(G32)+IF(MONTH(G32)&gt;=4,1,0)+0+1,2),"")</f>
        <v/>
      </c>
      <c r="I32" s="14" t="str">
        <f>IF(ISNUMBER(G32),(YEAR(G32)+IF(MONTH(G32)&gt;=4,1,0)+4)&amp;"-"&amp;RIGHT(YEAR(G32)+IF(MONTH(G32)&gt;=4,1,0)+4+1,2),"")</f>
        <v/>
      </c>
      <c r="J32" s="7"/>
      <c r="K32" s="7"/>
      <c r="L32" s="7"/>
    </row>
    <row r="33" spans="1:12">
      <c r="A33" s="7"/>
      <c r="B33" s="7"/>
      <c r="C33" s="7"/>
      <c r="D33" s="7"/>
      <c r="E33" s="12"/>
      <c r="F33" s="7"/>
      <c r="G33" s="13"/>
      <c r="H33" s="14" t="str">
        <f>IF(ISNUMBER(G33),(YEAR(G33)+IF(MONTH(G33)&gt;=4,1,0)+0)&amp;"-"&amp;RIGHT(YEAR(G33)+IF(MONTH(G33)&gt;=4,1,0)+0+1,2),"")</f>
        <v/>
      </c>
      <c r="I33" s="14" t="str">
        <f>IF(ISNUMBER(G33),(YEAR(G33)+IF(MONTH(G33)&gt;=4,1,0)+4)&amp;"-"&amp;RIGHT(YEAR(G33)+IF(MONTH(G33)&gt;=4,1,0)+4+1,2),"")</f>
        <v/>
      </c>
      <c r="J33" s="7"/>
      <c r="K33" s="7"/>
      <c r="L33" s="7"/>
    </row>
    <row r="34" spans="1:12">
      <c r="A34" s="7"/>
      <c r="B34" s="7"/>
      <c r="C34" s="7"/>
      <c r="D34" s="7"/>
      <c r="E34" s="12"/>
      <c r="F34" s="7"/>
      <c r="G34" s="13"/>
      <c r="H34" s="14" t="str">
        <f>IF(ISNUMBER(G34),(YEAR(G34)+IF(MONTH(G34)&gt;=4,1,0)+0)&amp;"-"&amp;RIGHT(YEAR(G34)+IF(MONTH(G34)&gt;=4,1,0)+0+1,2),"")</f>
        <v/>
      </c>
      <c r="I34" s="14" t="str">
        <f>IF(ISNUMBER(G34),(YEAR(G34)+IF(MONTH(G34)&gt;=4,1,0)+4)&amp;"-"&amp;RIGHT(YEAR(G34)+IF(MONTH(G34)&gt;=4,1,0)+4+1,2),"")</f>
        <v/>
      </c>
      <c r="J34" s="7"/>
      <c r="K34" s="7"/>
      <c r="L34" s="7"/>
    </row>
    <row r="35" spans="1:12">
      <c r="A35" s="7"/>
      <c r="B35" s="7"/>
      <c r="C35" s="7"/>
      <c r="D35" s="7"/>
      <c r="E35" s="12"/>
      <c r="F35" s="7"/>
      <c r="G35" s="13"/>
      <c r="H35" s="14" t="str">
        <f>IF(ISNUMBER(G35),(YEAR(G35)+IF(MONTH(G35)&gt;=4,1,0)+0)&amp;"-"&amp;RIGHT(YEAR(G35)+IF(MONTH(G35)&gt;=4,1,0)+0+1,2),"")</f>
        <v/>
      </c>
      <c r="I35" s="14" t="str">
        <f>IF(ISNUMBER(G35),(YEAR(G35)+IF(MONTH(G35)&gt;=4,1,0)+4)&amp;"-"&amp;RIGHT(YEAR(G35)+IF(MONTH(G35)&gt;=4,1,0)+4+1,2),"")</f>
        <v/>
      </c>
      <c r="J35" s="7"/>
      <c r="K35" s="7"/>
      <c r="L35" s="7"/>
    </row>
    <row r="36" spans="1:12">
      <c r="A36" s="7"/>
      <c r="B36" s="7"/>
      <c r="C36" s="7"/>
      <c r="D36" s="7"/>
      <c r="E36" s="12"/>
      <c r="F36" s="7"/>
      <c r="G36" s="13"/>
      <c r="H36" s="14" t="str">
        <f>IF(ISNUMBER(G36),(YEAR(G36)+IF(MONTH(G36)&gt;=4,1,0)+0)&amp;"-"&amp;RIGHT(YEAR(G36)+IF(MONTH(G36)&gt;=4,1,0)+0+1,2),"")</f>
        <v/>
      </c>
      <c r="I36" s="14" t="str">
        <f>IF(ISNUMBER(G36),(YEAR(G36)+IF(MONTH(G36)&gt;=4,1,0)+4)&amp;"-"&amp;RIGHT(YEAR(G36)+IF(MONTH(G36)&gt;=4,1,0)+4+1,2),"")</f>
        <v/>
      </c>
      <c r="J36" s="7"/>
      <c r="K36" s="7"/>
      <c r="L36" s="7"/>
    </row>
    <row r="37" spans="1:12">
      <c r="A37" s="7"/>
      <c r="B37" s="7"/>
      <c r="C37" s="7"/>
      <c r="D37" s="7"/>
      <c r="E37" s="12"/>
      <c r="F37" s="7"/>
      <c r="G37" s="13"/>
      <c r="H37" s="14" t="str">
        <f>IF(ISNUMBER(G37),(YEAR(G37)+IF(MONTH(G37)&gt;=4,1,0)+0)&amp;"-"&amp;RIGHT(YEAR(G37)+IF(MONTH(G37)&gt;=4,1,0)+0+1,2),"")</f>
        <v/>
      </c>
      <c r="I37" s="14" t="str">
        <f>IF(ISNUMBER(G37),(YEAR(G37)+IF(MONTH(G37)&gt;=4,1,0)+4)&amp;"-"&amp;RIGHT(YEAR(G37)+IF(MONTH(G37)&gt;=4,1,0)+4+1,2),"")</f>
        <v/>
      </c>
      <c r="J37" s="7"/>
      <c r="K37" s="7"/>
      <c r="L37" s="7"/>
    </row>
    <row r="38" spans="1:12">
      <c r="A38" s="7"/>
      <c r="B38" s="7"/>
      <c r="C38" s="7"/>
      <c r="D38" s="7"/>
      <c r="E38" s="12"/>
      <c r="F38" s="7"/>
      <c r="G38" s="13"/>
      <c r="H38" s="14" t="str">
        <f>IF(ISNUMBER(G38),(YEAR(G38)+IF(MONTH(G38)&gt;=4,1,0)+0)&amp;"-"&amp;RIGHT(YEAR(G38)+IF(MONTH(G38)&gt;=4,1,0)+0+1,2),"")</f>
        <v/>
      </c>
      <c r="I38" s="14" t="str">
        <f>IF(ISNUMBER(G38),(YEAR(G38)+IF(MONTH(G38)&gt;=4,1,0)+4)&amp;"-"&amp;RIGHT(YEAR(G38)+IF(MONTH(G38)&gt;=4,1,0)+4+1,2),"")</f>
        <v/>
      </c>
      <c r="J38" s="7"/>
      <c r="K38" s="7"/>
      <c r="L38" s="7"/>
    </row>
    <row r="39" spans="1:12">
      <c r="A39" s="7"/>
      <c r="B39" s="7"/>
      <c r="C39" s="7"/>
      <c r="D39" s="7"/>
      <c r="E39" s="12"/>
      <c r="F39" s="7"/>
      <c r="G39" s="13"/>
      <c r="H39" s="14" t="str">
        <f>IF(ISNUMBER(G39),(YEAR(G39)+IF(MONTH(G39)&gt;=4,1,0)+0)&amp;"-"&amp;RIGHT(YEAR(G39)+IF(MONTH(G39)&gt;=4,1,0)+0+1,2),"")</f>
        <v/>
      </c>
      <c r="I39" s="14" t="str">
        <f>IF(ISNUMBER(G39),(YEAR(G39)+IF(MONTH(G39)&gt;=4,1,0)+4)&amp;"-"&amp;RIGHT(YEAR(G39)+IF(MONTH(G39)&gt;=4,1,0)+4+1,2),"")</f>
        <v/>
      </c>
      <c r="J39" s="7"/>
      <c r="K39" s="7"/>
      <c r="L39" s="7"/>
    </row>
    <row r="40" spans="1:12">
      <c r="A40" s="7"/>
      <c r="B40" s="7"/>
      <c r="C40" s="7"/>
      <c r="D40" s="7"/>
      <c r="E40" s="12"/>
      <c r="F40" s="7"/>
      <c r="G40" s="13"/>
      <c r="H40" s="14" t="str">
        <f>IF(ISNUMBER(G40),(YEAR(G40)+IF(MONTH(G40)&gt;=4,1,0)+0)&amp;"-"&amp;RIGHT(YEAR(G40)+IF(MONTH(G40)&gt;=4,1,0)+0+1,2),"")</f>
        <v/>
      </c>
      <c r="I40" s="14" t="str">
        <f>IF(ISNUMBER(G40),(YEAR(G40)+IF(MONTH(G40)&gt;=4,1,0)+4)&amp;"-"&amp;RIGHT(YEAR(G40)+IF(MONTH(G40)&gt;=4,1,0)+4+1,2),"")</f>
        <v/>
      </c>
      <c r="J40" s="7"/>
      <c r="K40" s="7"/>
      <c r="L40" s="7"/>
    </row>
    <row r="41" spans="1:12">
      <c r="A41" s="7"/>
      <c r="B41" s="7"/>
      <c r="C41" s="7"/>
      <c r="D41" s="7"/>
      <c r="E41" s="12"/>
      <c r="F41" s="7"/>
      <c r="G41" s="13"/>
      <c r="H41" s="14" t="str">
        <f>IF(ISNUMBER(G41),(YEAR(G41)+IF(MONTH(G41)&gt;=4,1,0)+0)&amp;"-"&amp;RIGHT(YEAR(G41)+IF(MONTH(G41)&gt;=4,1,0)+0+1,2),"")</f>
        <v/>
      </c>
      <c r="I41" s="14" t="str">
        <f>IF(ISNUMBER(G41),(YEAR(G41)+IF(MONTH(G41)&gt;=4,1,0)+4)&amp;"-"&amp;RIGHT(YEAR(G41)+IF(MONTH(G41)&gt;=4,1,0)+4+1,2),"")</f>
        <v/>
      </c>
      <c r="J41" s="7"/>
      <c r="K41" s="7"/>
      <c r="L41" s="7"/>
    </row>
    <row r="42" spans="1:12">
      <c r="A42" s="7"/>
      <c r="B42" s="7"/>
      <c r="C42" s="7"/>
      <c r="D42" s="7"/>
      <c r="E42" s="12"/>
      <c r="F42" s="7"/>
      <c r="G42" s="13"/>
      <c r="H42" s="14" t="str">
        <f>IF(ISNUMBER(G42),(YEAR(G42)+IF(MONTH(G42)&gt;=4,1,0)+0)&amp;"-"&amp;RIGHT(YEAR(G42)+IF(MONTH(G42)&gt;=4,1,0)+0+1,2),"")</f>
        <v/>
      </c>
      <c r="I42" s="14" t="str">
        <f>IF(ISNUMBER(G42),(YEAR(G42)+IF(MONTH(G42)&gt;=4,1,0)+4)&amp;"-"&amp;RIGHT(YEAR(G42)+IF(MONTH(G42)&gt;=4,1,0)+4+1,2),"")</f>
        <v/>
      </c>
      <c r="J42" s="7"/>
      <c r="K42" s="7"/>
      <c r="L42" s="7"/>
    </row>
    <row r="43" spans="1:12">
      <c r="A43" s="7"/>
      <c r="B43" s="7"/>
      <c r="C43" s="7"/>
      <c r="D43" s="7"/>
      <c r="E43" s="12"/>
      <c r="F43" s="7"/>
      <c r="G43" s="13"/>
      <c r="H43" s="14" t="str">
        <f>IF(ISNUMBER(G43),(YEAR(G43)+IF(MONTH(G43)&gt;=4,1,0)+0)&amp;"-"&amp;RIGHT(YEAR(G43)+IF(MONTH(G43)&gt;=4,1,0)+0+1,2),"")</f>
        <v/>
      </c>
      <c r="I43" s="14" t="str">
        <f>IF(ISNUMBER(G43),(YEAR(G43)+IF(MONTH(G43)&gt;=4,1,0)+4)&amp;"-"&amp;RIGHT(YEAR(G43)+IF(MONTH(G43)&gt;=4,1,0)+4+1,2),"")</f>
        <v/>
      </c>
      <c r="J43" s="7"/>
      <c r="K43" s="7"/>
      <c r="L43" s="7"/>
    </row>
    <row r="44" spans="1:12">
      <c r="A44" s="7"/>
      <c r="B44" s="7"/>
      <c r="C44" s="7"/>
      <c r="D44" s="7"/>
      <c r="E44" s="12"/>
      <c r="F44" s="7"/>
      <c r="G44" s="13"/>
      <c r="H44" s="14" t="str">
        <f>IF(ISNUMBER(G44),(YEAR(G44)+IF(MONTH(G44)&gt;=4,1,0)+0)&amp;"-"&amp;RIGHT(YEAR(G44)+IF(MONTH(G44)&gt;=4,1,0)+0+1,2),"")</f>
        <v/>
      </c>
      <c r="I44" s="14" t="str">
        <f>IF(ISNUMBER(G44),(YEAR(G44)+IF(MONTH(G44)&gt;=4,1,0)+4)&amp;"-"&amp;RIGHT(YEAR(G44)+IF(MONTH(G44)&gt;=4,1,0)+4+1,2),"")</f>
        <v/>
      </c>
      <c r="J44" s="7"/>
      <c r="K44" s="7"/>
      <c r="L44" s="7"/>
    </row>
    <row r="45" spans="1:12">
      <c r="A45" s="7"/>
      <c r="B45" s="7"/>
      <c r="C45" s="7"/>
      <c r="D45" s="7"/>
      <c r="E45" s="12"/>
      <c r="F45" s="7"/>
      <c r="G45" s="13"/>
      <c r="H45" s="14" t="str">
        <f>IF(ISNUMBER(G45),(YEAR(G45)+IF(MONTH(G45)&gt;=4,1,0)+0)&amp;"-"&amp;RIGHT(YEAR(G45)+IF(MONTH(G45)&gt;=4,1,0)+0+1,2),"")</f>
        <v/>
      </c>
      <c r="I45" s="14" t="str">
        <f>IF(ISNUMBER(G45),(YEAR(G45)+IF(MONTH(G45)&gt;=4,1,0)+4)&amp;"-"&amp;RIGHT(YEAR(G45)+IF(MONTH(G45)&gt;=4,1,0)+4+1,2),"")</f>
        <v/>
      </c>
      <c r="J45" s="7"/>
      <c r="K45" s="7"/>
      <c r="L45" s="7"/>
    </row>
    <row r="46" spans="1:12">
      <c r="A46" s="7"/>
      <c r="B46" s="7"/>
      <c r="C46" s="7"/>
      <c r="D46" s="7"/>
      <c r="E46" s="12"/>
      <c r="F46" s="7"/>
      <c r="G46" s="13"/>
      <c r="H46" s="14" t="str">
        <f>IF(ISNUMBER(G46),(YEAR(G46)+IF(MONTH(G46)&gt;=4,1,0)+0)&amp;"-"&amp;RIGHT(YEAR(G46)+IF(MONTH(G46)&gt;=4,1,0)+0+1,2),"")</f>
        <v/>
      </c>
      <c r="I46" s="14" t="str">
        <f>IF(ISNUMBER(G46),(YEAR(G46)+IF(MONTH(G46)&gt;=4,1,0)+4)&amp;"-"&amp;RIGHT(YEAR(G46)+IF(MONTH(G46)&gt;=4,1,0)+4+1,2),"")</f>
        <v/>
      </c>
      <c r="J46" s="7"/>
      <c r="K46" s="7"/>
      <c r="L46" s="7"/>
    </row>
    <row r="47" spans="1:12">
      <c r="A47" s="7"/>
      <c r="B47" s="7"/>
      <c r="C47" s="7"/>
      <c r="D47" s="7"/>
      <c r="E47" s="12"/>
      <c r="F47" s="7"/>
      <c r="G47" s="13"/>
      <c r="H47" s="14" t="str">
        <f>IF(ISNUMBER(G47),(YEAR(G47)+IF(MONTH(G47)&gt;=4,1,0)+0)&amp;"-"&amp;RIGHT(YEAR(G47)+IF(MONTH(G47)&gt;=4,1,0)+0+1,2),"")</f>
        <v/>
      </c>
      <c r="I47" s="14" t="str">
        <f>IF(ISNUMBER(G47),(YEAR(G47)+IF(MONTH(G47)&gt;=4,1,0)+4)&amp;"-"&amp;RIGHT(YEAR(G47)+IF(MONTH(G47)&gt;=4,1,0)+4+1,2),"")</f>
        <v/>
      </c>
      <c r="J47" s="7"/>
      <c r="K47" s="7"/>
      <c r="L47" s="7"/>
    </row>
    <row r="48" spans="1:12">
      <c r="A48" s="7"/>
      <c r="B48" s="7"/>
      <c r="C48" s="7"/>
      <c r="D48" s="7"/>
      <c r="E48" s="12"/>
      <c r="F48" s="7"/>
      <c r="G48" s="13"/>
      <c r="H48" s="14" t="str">
        <f>IF(ISNUMBER(G48),(YEAR(G48)+IF(MONTH(G48)&gt;=4,1,0)+0)&amp;"-"&amp;RIGHT(YEAR(G48)+IF(MONTH(G48)&gt;=4,1,0)+0+1,2),"")</f>
        <v/>
      </c>
      <c r="I48" s="14" t="str">
        <f>IF(ISNUMBER(G48),(YEAR(G48)+IF(MONTH(G48)&gt;=4,1,0)+4)&amp;"-"&amp;RIGHT(YEAR(G48)+IF(MONTH(G48)&gt;=4,1,0)+4+1,2),"")</f>
        <v/>
      </c>
      <c r="J48" s="7"/>
      <c r="K48" s="7"/>
      <c r="L48" s="7"/>
    </row>
    <row r="49" spans="1:12">
      <c r="A49" s="7"/>
      <c r="B49" s="7"/>
      <c r="C49" s="7"/>
      <c r="D49" s="7"/>
      <c r="E49" s="12"/>
      <c r="F49" s="7"/>
      <c r="G49" s="13"/>
      <c r="H49" s="14" t="str">
        <f>IF(ISNUMBER(G49),(YEAR(G49)+IF(MONTH(G49)&gt;=4,1,0)+0)&amp;"-"&amp;RIGHT(YEAR(G49)+IF(MONTH(G49)&gt;=4,1,0)+0+1,2),"")</f>
        <v/>
      </c>
      <c r="I49" s="14" t="str">
        <f>IF(ISNUMBER(G49),(YEAR(G49)+IF(MONTH(G49)&gt;=4,1,0)+4)&amp;"-"&amp;RIGHT(YEAR(G49)+IF(MONTH(G49)&gt;=4,1,0)+4+1,2),"")</f>
        <v/>
      </c>
      <c r="J49" s="7"/>
      <c r="K49" s="7"/>
      <c r="L49" s="7"/>
    </row>
    <row r="50" spans="1:12">
      <c r="A50" s="7"/>
      <c r="B50" s="7"/>
      <c r="C50" s="7"/>
      <c r="D50" s="7"/>
      <c r="E50" s="12"/>
      <c r="F50" s="7"/>
      <c r="G50" s="13"/>
      <c r="H50" s="14" t="str">
        <f>IF(ISNUMBER(G50),(YEAR(G50)+IF(MONTH(G50)&gt;=4,1,0)+0)&amp;"-"&amp;RIGHT(YEAR(G50)+IF(MONTH(G50)&gt;=4,1,0)+0+1,2),"")</f>
        <v/>
      </c>
      <c r="I50" s="14" t="str">
        <f>IF(ISNUMBER(G50),(YEAR(G50)+IF(MONTH(G50)&gt;=4,1,0)+4)&amp;"-"&amp;RIGHT(YEAR(G50)+IF(MONTH(G50)&gt;=4,1,0)+4+1,2),"")</f>
        <v/>
      </c>
      <c r="J50" s="7"/>
      <c r="K50" s="7"/>
      <c r="L50" s="7"/>
    </row>
    <row r="51" spans="1:12">
      <c r="A51" s="7"/>
      <c r="B51" s="7"/>
      <c r="C51" s="7"/>
      <c r="D51" s="7"/>
      <c r="E51" s="12"/>
      <c r="F51" s="7"/>
      <c r="G51" s="13"/>
      <c r="H51" s="14" t="str">
        <f>IF(ISNUMBER(G51),(YEAR(G51)+IF(MONTH(G51)&gt;=4,1,0)+0)&amp;"-"&amp;RIGHT(YEAR(G51)+IF(MONTH(G51)&gt;=4,1,0)+0+1,2),"")</f>
        <v/>
      </c>
      <c r="I51" s="14" t="str">
        <f>IF(ISNUMBER(G51),(YEAR(G51)+IF(MONTH(G51)&gt;=4,1,0)+4)&amp;"-"&amp;RIGHT(YEAR(G51)+IF(MONTH(G51)&gt;=4,1,0)+4+1,2),"")</f>
        <v/>
      </c>
      <c r="J51" s="7"/>
      <c r="K51" s="7"/>
      <c r="L51" s="7"/>
    </row>
    <row r="52" spans="1:12">
      <c r="A52" s="7"/>
      <c r="B52" s="7"/>
      <c r="C52" s="7"/>
      <c r="D52" s="7"/>
      <c r="E52" s="12"/>
      <c r="F52" s="7"/>
      <c r="G52" s="13"/>
      <c r="H52" s="14" t="str">
        <f>IF(ISNUMBER(G52),(YEAR(G52)+IF(MONTH(G52)&gt;=4,1,0)+0)&amp;"-"&amp;RIGHT(YEAR(G52)+IF(MONTH(G52)&gt;=4,1,0)+0+1,2),"")</f>
        <v/>
      </c>
      <c r="I52" s="14" t="str">
        <f>IF(ISNUMBER(G52),(YEAR(G52)+IF(MONTH(G52)&gt;=4,1,0)+4)&amp;"-"&amp;RIGHT(YEAR(G52)+IF(MONTH(G52)&gt;=4,1,0)+4+1,2),"")</f>
        <v/>
      </c>
      <c r="J52" s="7"/>
      <c r="K52" s="7"/>
      <c r="L52" s="7"/>
    </row>
    <row r="53" spans="1:12">
      <c r="A53" s="7"/>
      <c r="B53" s="7"/>
      <c r="C53" s="7"/>
      <c r="D53" s="7"/>
      <c r="E53" s="12"/>
      <c r="F53" s="7"/>
      <c r="G53" s="13"/>
      <c r="H53" s="14" t="str">
        <f>IF(ISNUMBER(G53),(YEAR(G53)+IF(MONTH(G53)&gt;=4,1,0)+0)&amp;"-"&amp;RIGHT(YEAR(G53)+IF(MONTH(G53)&gt;=4,1,0)+0+1,2),"")</f>
        <v/>
      </c>
      <c r="I53" s="14" t="str">
        <f>IF(ISNUMBER(G53),(YEAR(G53)+IF(MONTH(G53)&gt;=4,1,0)+4)&amp;"-"&amp;RIGHT(YEAR(G53)+IF(MONTH(G53)&gt;=4,1,0)+4+1,2),"")</f>
        <v/>
      </c>
      <c r="J53" s="7"/>
      <c r="K53" s="7"/>
      <c r="L53" s="7"/>
    </row>
    <row r="54" spans="1:12">
      <c r="A54" s="7"/>
      <c r="B54" s="7"/>
      <c r="C54" s="7"/>
      <c r="D54" s="7"/>
      <c r="E54" s="12"/>
      <c r="F54" s="7"/>
      <c r="G54" s="13"/>
      <c r="H54" s="14" t="str">
        <f>IF(ISNUMBER(G54),(YEAR(G54)+IF(MONTH(G54)&gt;=4,1,0)+0)&amp;"-"&amp;RIGHT(YEAR(G54)+IF(MONTH(G54)&gt;=4,1,0)+0+1,2),"")</f>
        <v/>
      </c>
      <c r="I54" s="14" t="str">
        <f>IF(ISNUMBER(G54),(YEAR(G54)+IF(MONTH(G54)&gt;=4,1,0)+4)&amp;"-"&amp;RIGHT(YEAR(G54)+IF(MONTH(G54)&gt;=4,1,0)+4+1,2),"")</f>
        <v/>
      </c>
      <c r="J54" s="7"/>
      <c r="K54" s="7"/>
      <c r="L54" s="7"/>
    </row>
    <row r="55" spans="1:12">
      <c r="A55" s="7"/>
      <c r="B55" s="7"/>
      <c r="C55" s="7"/>
      <c r="D55" s="7"/>
      <c r="E55" s="12"/>
      <c r="F55" s="7"/>
      <c r="G55" s="13"/>
      <c r="H55" s="14" t="str">
        <f>IF(ISNUMBER(G55),(YEAR(G55)+IF(MONTH(G55)&gt;=4,1,0)+0)&amp;"-"&amp;RIGHT(YEAR(G55)+IF(MONTH(G55)&gt;=4,1,0)+0+1,2),"")</f>
        <v/>
      </c>
      <c r="I55" s="14" t="str">
        <f>IF(ISNUMBER(G55),(YEAR(G55)+IF(MONTH(G55)&gt;=4,1,0)+4)&amp;"-"&amp;RIGHT(YEAR(G55)+IF(MONTH(G55)&gt;=4,1,0)+4+1,2),"")</f>
        <v/>
      </c>
      <c r="J55" s="7"/>
      <c r="K55" s="7"/>
      <c r="L55" s="7"/>
    </row>
    <row r="56" spans="1:12">
      <c r="A56" s="7"/>
      <c r="B56" s="7"/>
      <c r="C56" s="7"/>
      <c r="D56" s="7"/>
      <c r="E56" s="12"/>
      <c r="F56" s="7"/>
      <c r="G56" s="13"/>
      <c r="H56" s="14" t="str">
        <f>IF(ISNUMBER(G56),(YEAR(G56)+IF(MONTH(G56)&gt;=4,1,0)+0)&amp;"-"&amp;RIGHT(YEAR(G56)+IF(MONTH(G56)&gt;=4,1,0)+0+1,2),"")</f>
        <v/>
      </c>
      <c r="I56" s="14" t="str">
        <f>IF(ISNUMBER(G56),(YEAR(G56)+IF(MONTH(G56)&gt;=4,1,0)+4)&amp;"-"&amp;RIGHT(YEAR(G56)+IF(MONTH(G56)&gt;=4,1,0)+4+1,2),"")</f>
        <v/>
      </c>
      <c r="J56" s="7"/>
      <c r="K56" s="7"/>
      <c r="L56" s="7"/>
    </row>
    <row r="57" spans="1:12">
      <c r="A57" s="7"/>
      <c r="B57" s="7"/>
      <c r="C57" s="7"/>
      <c r="D57" s="7"/>
      <c r="E57" s="12"/>
      <c r="F57" s="7"/>
      <c r="G57" s="13"/>
      <c r="H57" s="14" t="str">
        <f>IF(ISNUMBER(G57),(YEAR(G57)+IF(MONTH(G57)&gt;=4,1,0)+0)&amp;"-"&amp;RIGHT(YEAR(G57)+IF(MONTH(G57)&gt;=4,1,0)+0+1,2),"")</f>
        <v/>
      </c>
      <c r="I57" s="14" t="str">
        <f>IF(ISNUMBER(G57),(YEAR(G57)+IF(MONTH(G57)&gt;=4,1,0)+4)&amp;"-"&amp;RIGHT(YEAR(G57)+IF(MONTH(G57)&gt;=4,1,0)+4+1,2),"")</f>
        <v/>
      </c>
      <c r="J57" s="7"/>
      <c r="K57" s="7"/>
      <c r="L57" s="7"/>
    </row>
  </sheetData>
  <mergeCells count="1">
    <mergeCell ref="B4:D4"/>
  </mergeCells>
  <dataValidations count="3">
    <dataValidation type="list" allowBlank="1" sqref="J8:J57" xr:uid="{00000000-0002-0000-0100-000000000000}">
      <formula1>"Yes,No"</formula1>
      <formula2>0</formula2>
    </dataValidation>
    <dataValidation type="list" allowBlank="1" sqref="L8:L57" xr:uid="{00000000-0002-0000-0100-000001000000}">
      <formula1>"Booking system (hours),Estimated range"</formula1>
      <formula2>0</formula2>
    </dataValidation>
    <dataValidation type="decimal" operator="greaterThanOrEqual" allowBlank="1" showErrorMessage="1" errorTitle="Below threshold" error="Items or systems below $50,000 are not reported." sqref="E8:E57" xr:uid="{00000000-0002-0000-0100-000002000000}">
      <formula1>50000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headerFooter>
    <oddFooter>&amp;L_x000D_&amp;1#&amp;"Aptos"&amp;11&amp;K000000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tabSelected="1" zoomScaleNormal="100" workbookViewId="0">
      <pane ySplit="6" topLeftCell="A7" activePane="bottomLeft" state="frozen"/>
      <selection pane="bottomLeft"/>
    </sheetView>
  </sheetViews>
  <sheetFormatPr defaultColWidth="8.7109375" defaultRowHeight="15"/>
  <cols>
    <col min="1" max="1" width="11" customWidth="1"/>
    <col min="2" max="2" width="40" customWidth="1"/>
    <col min="3" max="5" width="14" customWidth="1"/>
    <col min="6" max="6" width="24" customWidth="1"/>
    <col min="7" max="7" width="34" customWidth="1"/>
    <col min="8" max="8" width="13" customWidth="1"/>
    <col min="10" max="10" width="34" customWidth="1"/>
    <col min="11" max="11" width="12" customWidth="1"/>
  </cols>
  <sheetData>
    <row r="1" spans="1:11" ht="17.45">
      <c r="A1" s="2" t="s">
        <v>44</v>
      </c>
    </row>
    <row r="2" spans="1:11">
      <c r="A2" s="3" t="s">
        <v>45</v>
      </c>
    </row>
    <row r="4" spans="1:11">
      <c r="A4" s="6" t="s">
        <v>46</v>
      </c>
      <c r="B4" s="7"/>
    </row>
    <row r="6" spans="1:11" ht="23.85">
      <c r="A6" s="8" t="s">
        <v>25</v>
      </c>
      <c r="B6" s="8" t="s">
        <v>47</v>
      </c>
      <c r="C6" s="8" t="s">
        <v>48</v>
      </c>
      <c r="D6" s="8" t="s">
        <v>49</v>
      </c>
      <c r="E6" s="8" t="s">
        <v>50</v>
      </c>
      <c r="F6" s="8" t="s">
        <v>51</v>
      </c>
      <c r="G6" s="8" t="s">
        <v>52</v>
      </c>
      <c r="H6" s="8" t="s">
        <v>53</v>
      </c>
      <c r="J6" s="6" t="s">
        <v>54</v>
      </c>
    </row>
    <row r="7" spans="1:11">
      <c r="A7" s="9" t="s">
        <v>37</v>
      </c>
      <c r="B7" s="9" t="str">
        <f>IFERROR(INDEX('1 Register'!$D:$D,MATCH(A7,'1 Register'!$A:$A,0)),"")</f>
        <v>Transmission electron microscope (microscope, detector, cryo-stage, software)</v>
      </c>
      <c r="C7" s="9">
        <f>IFERROR(2028-VALUE(LEFT(INDEX('1 Register'!$H:$H,MATCH(A7,'1 Register'!$A:$A,0)),4))+1,"")</f>
        <v>1</v>
      </c>
      <c r="D7" s="9">
        <v>4200</v>
      </c>
      <c r="E7" s="9">
        <v>3150</v>
      </c>
      <c r="F7" s="9"/>
      <c r="G7" s="9"/>
      <c r="H7" s="15">
        <f>IF(AND(ISNUMBER(D7),D7&gt;0,ISNUMBER(E7)),E7/D7,IF(F7="","",F7))</f>
        <v>0.75</v>
      </c>
      <c r="J7" s="16" t="s">
        <v>55</v>
      </c>
      <c r="K7">
        <f>COUNTIFS(D8:D57,"&gt;0",E8:E57,"&gt;=0")</f>
        <v>0</v>
      </c>
    </row>
    <row r="8" spans="1:11">
      <c r="A8" s="17"/>
      <c r="B8" s="18" t="str">
        <f>IFERROR(INDEX('1 Register'!$D:$D,MATCH(A8,'1 Register'!$A:$A,0)),"")</f>
        <v/>
      </c>
      <c r="C8" s="18" t="str">
        <f>IFERROR(VALUE(LEFT($B$4,4))-VALUE(LEFT(INDEX('1 Register'!$H:$H,MATCH(A8,'1 Register'!$A:$A,0)),4))+1,"")</f>
        <v/>
      </c>
      <c r="D8" s="17"/>
      <c r="E8" s="17"/>
      <c r="F8" s="17"/>
      <c r="G8" s="17"/>
      <c r="H8" s="19" t="str">
        <f>IF(AND(ISNUMBER(D8),D8&gt;0,ISNUMBER(E8)),E8/D8,IF(F8="","",F8))</f>
        <v/>
      </c>
      <c r="J8" s="16" t="s">
        <v>56</v>
      </c>
      <c r="K8" s="20" t="str">
        <f>IFERROR(SUMIFS(E8:E57,D8:D57,"&gt;0")/SUMIFS(D8:D57,D8:D57,"&gt;0",E8:E57,"&gt;=0"),"")</f>
        <v/>
      </c>
    </row>
    <row r="9" spans="1:11">
      <c r="A9" s="17"/>
      <c r="B9" s="18" t="str">
        <f>IFERROR(INDEX('1 Register'!$D:$D,MATCH(A9,'1 Register'!$A:$A,0)),"")</f>
        <v/>
      </c>
      <c r="C9" s="18" t="str">
        <f>IFERROR(VALUE(LEFT($B$4,4))-VALUE(LEFT(INDEX('1 Register'!$H:$H,MATCH(A9,'1 Register'!$A:$A,0)),4))+1,"")</f>
        <v/>
      </c>
      <c r="D9" s="17"/>
      <c r="E9" s="17"/>
      <c r="F9" s="17"/>
      <c r="G9" s="17"/>
      <c r="H9" s="19" t="str">
        <f>IF(AND(ISNUMBER(D9),D9&gt;0,ISNUMBER(E9)),E9/D9,IF(F9="","",F9))</f>
        <v/>
      </c>
      <c r="J9" s="16" t="s">
        <v>57</v>
      </c>
      <c r="K9">
        <f>COUNTIF(F8:F57,"Under 25%")</f>
        <v>0</v>
      </c>
    </row>
    <row r="10" spans="1:11">
      <c r="A10" s="17"/>
      <c r="B10" s="18" t="str">
        <f>IFERROR(INDEX('1 Register'!$D:$D,MATCH(A10,'1 Register'!$A:$A,0)),"")</f>
        <v/>
      </c>
      <c r="C10" s="18" t="str">
        <f>IFERROR(VALUE(LEFT($B$4,4))-VALUE(LEFT(INDEX('1 Register'!$H:$H,MATCH(A10,'1 Register'!$A:$A,0)),4))+1,"")</f>
        <v/>
      </c>
      <c r="D10" s="17"/>
      <c r="E10" s="17"/>
      <c r="F10" s="17"/>
      <c r="G10" s="17"/>
      <c r="H10" s="19" t="str">
        <f>IF(AND(ISNUMBER(D10),D10&gt;0,ISNUMBER(E10)),E10/D10,IF(F10="","",F10))</f>
        <v/>
      </c>
      <c r="J10" s="16" t="s">
        <v>58</v>
      </c>
      <c r="K10">
        <f>COUNTIF(F8:F57,"25-50%")</f>
        <v>0</v>
      </c>
    </row>
    <row r="11" spans="1:11">
      <c r="A11" s="17"/>
      <c r="B11" s="18" t="str">
        <f>IFERROR(INDEX('1 Register'!$D:$D,MATCH(A11,'1 Register'!$A:$A,0)),"")</f>
        <v/>
      </c>
      <c r="C11" s="18" t="str">
        <f>IFERROR(VALUE(LEFT($B$4,4))-VALUE(LEFT(INDEX('1 Register'!$H:$H,MATCH(A11,'1 Register'!$A:$A,0)),4))+1,"")</f>
        <v/>
      </c>
      <c r="D11" s="17"/>
      <c r="E11" s="17"/>
      <c r="F11" s="17"/>
      <c r="G11" s="17"/>
      <c r="H11" s="19" t="str">
        <f>IF(AND(ISNUMBER(D11),D11&gt;0,ISNUMBER(E11)),E11/D11,IF(F11="","",F11))</f>
        <v/>
      </c>
      <c r="J11" s="16" t="s">
        <v>59</v>
      </c>
      <c r="K11">
        <f>COUNTIF(F8:F57,"50-75%")</f>
        <v>0</v>
      </c>
    </row>
    <row r="12" spans="1:11">
      <c r="A12" s="17"/>
      <c r="B12" s="18" t="str">
        <f>IFERROR(INDEX('1 Register'!$D:$D,MATCH(A12,'1 Register'!$A:$A,0)),"")</f>
        <v/>
      </c>
      <c r="C12" s="18" t="str">
        <f>IFERROR(VALUE(LEFT($B$4,4))-VALUE(LEFT(INDEX('1 Register'!$H:$H,MATCH(A12,'1 Register'!$A:$A,0)),4))+1,"")</f>
        <v/>
      </c>
      <c r="D12" s="17"/>
      <c r="E12" s="17"/>
      <c r="F12" s="17"/>
      <c r="G12" s="17"/>
      <c r="H12" s="19" t="str">
        <f>IF(AND(ISNUMBER(D12),D12&gt;0,ISNUMBER(E12)),E12/D12,IF(F12="","",F12))</f>
        <v/>
      </c>
      <c r="J12" s="16" t="s">
        <v>60</v>
      </c>
      <c r="K12">
        <f>COUNTIF(F8:F57,"Over 75%")</f>
        <v>0</v>
      </c>
    </row>
    <row r="13" spans="1:11">
      <c r="A13" s="17"/>
      <c r="B13" s="18" t="str">
        <f>IFERROR(INDEX('1 Register'!$D:$D,MATCH(A13,'1 Register'!$A:$A,0)),"")</f>
        <v/>
      </c>
      <c r="C13" s="18" t="str">
        <f>IFERROR(VALUE(LEFT($B$4,4))-VALUE(LEFT(INDEX('1 Register'!$H:$H,MATCH(A13,'1 Register'!$A:$A,0)),4))+1,"")</f>
        <v/>
      </c>
      <c r="D13" s="17"/>
      <c r="E13" s="17"/>
      <c r="F13" s="17"/>
      <c r="G13" s="17"/>
      <c r="H13" s="19" t="str">
        <f>IF(AND(ISNUMBER(D13),D13&gt;0,ISNUMBER(E13)),E13/D13,IF(F13="","",F13))</f>
        <v/>
      </c>
    </row>
    <row r="14" spans="1:11">
      <c r="A14" s="17"/>
      <c r="B14" s="18" t="str">
        <f>IFERROR(INDEX('1 Register'!$D:$D,MATCH(A14,'1 Register'!$A:$A,0)),"")</f>
        <v/>
      </c>
      <c r="C14" s="18" t="str">
        <f>IFERROR(VALUE(LEFT($B$4,4))-VALUE(LEFT(INDEX('1 Register'!$H:$H,MATCH(A14,'1 Register'!$A:$A,0)),4))+1,"")</f>
        <v/>
      </c>
      <c r="D14" s="17"/>
      <c r="E14" s="17"/>
      <c r="F14" s="17"/>
      <c r="G14" s="17"/>
      <c r="H14" s="19" t="str">
        <f>IF(AND(ISNUMBER(D14),D14&gt;0,ISNUMBER(E14)),E14/D14,IF(F14="","",F14))</f>
        <v/>
      </c>
    </row>
    <row r="15" spans="1:11">
      <c r="A15" s="17"/>
      <c r="B15" s="18" t="str">
        <f>IFERROR(INDEX('1 Register'!$D:$D,MATCH(A15,'1 Register'!$A:$A,0)),"")</f>
        <v/>
      </c>
      <c r="C15" s="18" t="str">
        <f>IFERROR(VALUE(LEFT($B$4,4))-VALUE(LEFT(INDEX('1 Register'!$H:$H,MATCH(A15,'1 Register'!$A:$A,0)),4))+1,"")</f>
        <v/>
      </c>
      <c r="D15" s="17"/>
      <c r="E15" s="17"/>
      <c r="F15" s="17"/>
      <c r="G15" s="17"/>
      <c r="H15" s="19" t="str">
        <f>IF(AND(ISNUMBER(D15),D15&gt;0,ISNUMBER(E15)),E15/D15,IF(F15="","",F15))</f>
        <v/>
      </c>
    </row>
    <row r="16" spans="1:11">
      <c r="A16" s="17"/>
      <c r="B16" s="18" t="str">
        <f>IFERROR(INDEX('1 Register'!$D:$D,MATCH(A16,'1 Register'!$A:$A,0)),"")</f>
        <v/>
      </c>
      <c r="C16" s="18" t="str">
        <f>IFERROR(VALUE(LEFT($B$4,4))-VALUE(LEFT(INDEX('1 Register'!$H:$H,MATCH(A16,'1 Register'!$A:$A,0)),4))+1,"")</f>
        <v/>
      </c>
      <c r="D16" s="17"/>
      <c r="E16" s="17"/>
      <c r="F16" s="17"/>
      <c r="G16" s="17"/>
      <c r="H16" s="19" t="str">
        <f>IF(AND(ISNUMBER(D16),D16&gt;0,ISNUMBER(E16)),E16/D16,IF(F16="","",F16))</f>
        <v/>
      </c>
    </row>
    <row r="17" spans="1:8">
      <c r="A17" s="17"/>
      <c r="B17" s="18" t="str">
        <f>IFERROR(INDEX('1 Register'!$D:$D,MATCH(A17,'1 Register'!$A:$A,0)),"")</f>
        <v/>
      </c>
      <c r="C17" s="18" t="str">
        <f>IFERROR(VALUE(LEFT($B$4,4))-VALUE(LEFT(INDEX('1 Register'!$H:$H,MATCH(A17,'1 Register'!$A:$A,0)),4))+1,"")</f>
        <v/>
      </c>
      <c r="D17" s="17"/>
      <c r="E17" s="17"/>
      <c r="F17" s="17"/>
      <c r="G17" s="17"/>
      <c r="H17" s="19" t="str">
        <f>IF(AND(ISNUMBER(D17),D17&gt;0,ISNUMBER(E17)),E17/D17,IF(F17="","",F17))</f>
        <v/>
      </c>
    </row>
    <row r="18" spans="1:8">
      <c r="A18" s="17"/>
      <c r="B18" s="18" t="str">
        <f>IFERROR(INDEX('1 Register'!$D:$D,MATCH(A18,'1 Register'!$A:$A,0)),"")</f>
        <v/>
      </c>
      <c r="C18" s="18" t="str">
        <f>IFERROR(VALUE(LEFT($B$4,4))-VALUE(LEFT(INDEX('1 Register'!$H:$H,MATCH(A18,'1 Register'!$A:$A,0)),4))+1,"")</f>
        <v/>
      </c>
      <c r="D18" s="17"/>
      <c r="E18" s="17"/>
      <c r="F18" s="17"/>
      <c r="G18" s="17"/>
      <c r="H18" s="19" t="str">
        <f>IF(AND(ISNUMBER(D18),D18&gt;0,ISNUMBER(E18)),E18/D18,IF(F18="","",F18))</f>
        <v/>
      </c>
    </row>
    <row r="19" spans="1:8">
      <c r="A19" s="17"/>
      <c r="B19" s="18" t="str">
        <f>IFERROR(INDEX('1 Register'!$D:$D,MATCH(A19,'1 Register'!$A:$A,0)),"")</f>
        <v/>
      </c>
      <c r="C19" s="18" t="str">
        <f>IFERROR(VALUE(LEFT($B$4,4))-VALUE(LEFT(INDEX('1 Register'!$H:$H,MATCH(A19,'1 Register'!$A:$A,0)),4))+1,"")</f>
        <v/>
      </c>
      <c r="D19" s="17"/>
      <c r="E19" s="17"/>
      <c r="F19" s="17"/>
      <c r="G19" s="17"/>
      <c r="H19" s="19" t="str">
        <f>IF(AND(ISNUMBER(D19),D19&gt;0,ISNUMBER(E19)),E19/D19,IF(F19="","",F19))</f>
        <v/>
      </c>
    </row>
    <row r="20" spans="1:8">
      <c r="A20" s="17"/>
      <c r="B20" s="18" t="str">
        <f>IFERROR(INDEX('1 Register'!$D:$D,MATCH(A20,'1 Register'!$A:$A,0)),"")</f>
        <v/>
      </c>
      <c r="C20" s="18" t="str">
        <f>IFERROR(VALUE(LEFT($B$4,4))-VALUE(LEFT(INDEX('1 Register'!$H:$H,MATCH(A20,'1 Register'!$A:$A,0)),4))+1,"")</f>
        <v/>
      </c>
      <c r="D20" s="17"/>
      <c r="E20" s="17"/>
      <c r="F20" s="17"/>
      <c r="G20" s="17"/>
      <c r="H20" s="19" t="str">
        <f>IF(AND(ISNUMBER(D20),D20&gt;0,ISNUMBER(E20)),E20/D20,IF(F20="","",F20))</f>
        <v/>
      </c>
    </row>
    <row r="21" spans="1:8">
      <c r="A21" s="17"/>
      <c r="B21" s="18" t="str">
        <f>IFERROR(INDEX('1 Register'!$D:$D,MATCH(A21,'1 Register'!$A:$A,0)),"")</f>
        <v/>
      </c>
      <c r="C21" s="18" t="str">
        <f>IFERROR(VALUE(LEFT($B$4,4))-VALUE(LEFT(INDEX('1 Register'!$H:$H,MATCH(A21,'1 Register'!$A:$A,0)),4))+1,"")</f>
        <v/>
      </c>
      <c r="D21" s="17"/>
      <c r="E21" s="17"/>
      <c r="F21" s="17"/>
      <c r="G21" s="17"/>
      <c r="H21" s="19" t="str">
        <f>IF(AND(ISNUMBER(D21),D21&gt;0,ISNUMBER(E21)),E21/D21,IF(F21="","",F21))</f>
        <v/>
      </c>
    </row>
    <row r="22" spans="1:8">
      <c r="A22" s="17"/>
      <c r="B22" s="18" t="str">
        <f>IFERROR(INDEX('1 Register'!$D:$D,MATCH(A22,'1 Register'!$A:$A,0)),"")</f>
        <v/>
      </c>
      <c r="C22" s="18" t="str">
        <f>IFERROR(VALUE(LEFT($B$4,4))-VALUE(LEFT(INDEX('1 Register'!$H:$H,MATCH(A22,'1 Register'!$A:$A,0)),4))+1,"")</f>
        <v/>
      </c>
      <c r="D22" s="17"/>
      <c r="E22" s="17"/>
      <c r="F22" s="17"/>
      <c r="G22" s="17"/>
      <c r="H22" s="19" t="str">
        <f>IF(AND(ISNUMBER(D22),D22&gt;0,ISNUMBER(E22)),E22/D22,IF(F22="","",F22))</f>
        <v/>
      </c>
    </row>
    <row r="23" spans="1:8">
      <c r="A23" s="17"/>
      <c r="B23" s="18" t="str">
        <f>IFERROR(INDEX('1 Register'!$D:$D,MATCH(A23,'1 Register'!$A:$A,0)),"")</f>
        <v/>
      </c>
      <c r="C23" s="18" t="str">
        <f>IFERROR(VALUE(LEFT($B$4,4))-VALUE(LEFT(INDEX('1 Register'!$H:$H,MATCH(A23,'1 Register'!$A:$A,0)),4))+1,"")</f>
        <v/>
      </c>
      <c r="D23" s="17"/>
      <c r="E23" s="17"/>
      <c r="F23" s="17"/>
      <c r="G23" s="17"/>
      <c r="H23" s="19" t="str">
        <f>IF(AND(ISNUMBER(D23),D23&gt;0,ISNUMBER(E23)),E23/D23,IF(F23="","",F23))</f>
        <v/>
      </c>
    </row>
    <row r="24" spans="1:8">
      <c r="A24" s="17"/>
      <c r="B24" s="18" t="str">
        <f>IFERROR(INDEX('1 Register'!$D:$D,MATCH(A24,'1 Register'!$A:$A,0)),"")</f>
        <v/>
      </c>
      <c r="C24" s="18" t="str">
        <f>IFERROR(VALUE(LEFT($B$4,4))-VALUE(LEFT(INDEX('1 Register'!$H:$H,MATCH(A24,'1 Register'!$A:$A,0)),4))+1,"")</f>
        <v/>
      </c>
      <c r="D24" s="17"/>
      <c r="E24" s="17"/>
      <c r="F24" s="17"/>
      <c r="G24" s="17"/>
      <c r="H24" s="19" t="str">
        <f>IF(AND(ISNUMBER(D24),D24&gt;0,ISNUMBER(E24)),E24/D24,IF(F24="","",F24))</f>
        <v/>
      </c>
    </row>
    <row r="25" spans="1:8">
      <c r="A25" s="17"/>
      <c r="B25" s="18" t="str">
        <f>IFERROR(INDEX('1 Register'!$D:$D,MATCH(A25,'1 Register'!$A:$A,0)),"")</f>
        <v/>
      </c>
      <c r="C25" s="18" t="str">
        <f>IFERROR(VALUE(LEFT($B$4,4))-VALUE(LEFT(INDEX('1 Register'!$H:$H,MATCH(A25,'1 Register'!$A:$A,0)),4))+1,"")</f>
        <v/>
      </c>
      <c r="D25" s="17"/>
      <c r="E25" s="17"/>
      <c r="F25" s="17"/>
      <c r="G25" s="17"/>
      <c r="H25" s="19" t="str">
        <f>IF(AND(ISNUMBER(D25),D25&gt;0,ISNUMBER(E25)),E25/D25,IF(F25="","",F25))</f>
        <v/>
      </c>
    </row>
    <row r="26" spans="1:8">
      <c r="A26" s="17"/>
      <c r="B26" s="18" t="str">
        <f>IFERROR(INDEX('1 Register'!$D:$D,MATCH(A26,'1 Register'!$A:$A,0)),"")</f>
        <v/>
      </c>
      <c r="C26" s="18" t="str">
        <f>IFERROR(VALUE(LEFT($B$4,4))-VALUE(LEFT(INDEX('1 Register'!$H:$H,MATCH(A26,'1 Register'!$A:$A,0)),4))+1,"")</f>
        <v/>
      </c>
      <c r="D26" s="17"/>
      <c r="E26" s="17"/>
      <c r="F26" s="17"/>
      <c r="G26" s="17"/>
      <c r="H26" s="19" t="str">
        <f>IF(AND(ISNUMBER(D26),D26&gt;0,ISNUMBER(E26)),E26/D26,IF(F26="","",F26))</f>
        <v/>
      </c>
    </row>
    <row r="27" spans="1:8">
      <c r="A27" s="17"/>
      <c r="B27" s="18" t="str">
        <f>IFERROR(INDEX('1 Register'!$D:$D,MATCH(A27,'1 Register'!$A:$A,0)),"")</f>
        <v/>
      </c>
      <c r="C27" s="18" t="str">
        <f>IFERROR(VALUE(LEFT($B$4,4))-VALUE(LEFT(INDEX('1 Register'!$H:$H,MATCH(A27,'1 Register'!$A:$A,0)),4))+1,"")</f>
        <v/>
      </c>
      <c r="D27" s="17"/>
      <c r="E27" s="17"/>
      <c r="F27" s="17"/>
      <c r="G27" s="17"/>
      <c r="H27" s="19" t="str">
        <f>IF(AND(ISNUMBER(D27),D27&gt;0,ISNUMBER(E27)),E27/D27,IF(F27="","",F27))</f>
        <v/>
      </c>
    </row>
    <row r="28" spans="1:8">
      <c r="A28" s="17"/>
      <c r="B28" s="18" t="str">
        <f>IFERROR(INDEX('1 Register'!$D:$D,MATCH(A28,'1 Register'!$A:$A,0)),"")</f>
        <v/>
      </c>
      <c r="C28" s="18" t="str">
        <f>IFERROR(VALUE(LEFT($B$4,4))-VALUE(LEFT(INDEX('1 Register'!$H:$H,MATCH(A28,'1 Register'!$A:$A,0)),4))+1,"")</f>
        <v/>
      </c>
      <c r="D28" s="17"/>
      <c r="E28" s="17"/>
      <c r="F28" s="17"/>
      <c r="G28" s="17"/>
      <c r="H28" s="19" t="str">
        <f>IF(AND(ISNUMBER(D28),D28&gt;0,ISNUMBER(E28)),E28/D28,IF(F28="","",F28))</f>
        <v/>
      </c>
    </row>
    <row r="29" spans="1:8">
      <c r="A29" s="17"/>
      <c r="B29" s="18" t="str">
        <f>IFERROR(INDEX('1 Register'!$D:$D,MATCH(A29,'1 Register'!$A:$A,0)),"")</f>
        <v/>
      </c>
      <c r="C29" s="18" t="str">
        <f>IFERROR(VALUE(LEFT($B$4,4))-VALUE(LEFT(INDEX('1 Register'!$H:$H,MATCH(A29,'1 Register'!$A:$A,0)),4))+1,"")</f>
        <v/>
      </c>
      <c r="D29" s="17"/>
      <c r="E29" s="17"/>
      <c r="F29" s="17"/>
      <c r="G29" s="17"/>
      <c r="H29" s="19" t="str">
        <f>IF(AND(ISNUMBER(D29),D29&gt;0,ISNUMBER(E29)),E29/D29,IF(F29="","",F29))</f>
        <v/>
      </c>
    </row>
    <row r="30" spans="1:8">
      <c r="A30" s="17"/>
      <c r="B30" s="18" t="str">
        <f>IFERROR(INDEX('1 Register'!$D:$D,MATCH(A30,'1 Register'!$A:$A,0)),"")</f>
        <v/>
      </c>
      <c r="C30" s="18" t="str">
        <f>IFERROR(VALUE(LEFT($B$4,4))-VALUE(LEFT(INDEX('1 Register'!$H:$H,MATCH(A30,'1 Register'!$A:$A,0)),4))+1,"")</f>
        <v/>
      </c>
      <c r="D30" s="17"/>
      <c r="E30" s="17"/>
      <c r="F30" s="17"/>
      <c r="G30" s="17"/>
      <c r="H30" s="19" t="str">
        <f>IF(AND(ISNUMBER(D30),D30&gt;0,ISNUMBER(E30)),E30/D30,IF(F30="","",F30))</f>
        <v/>
      </c>
    </row>
    <row r="31" spans="1:8">
      <c r="A31" s="17"/>
      <c r="B31" s="18" t="str">
        <f>IFERROR(INDEX('1 Register'!$D:$D,MATCH(A31,'1 Register'!$A:$A,0)),"")</f>
        <v/>
      </c>
      <c r="C31" s="18" t="str">
        <f>IFERROR(VALUE(LEFT($B$4,4))-VALUE(LEFT(INDEX('1 Register'!$H:$H,MATCH(A31,'1 Register'!$A:$A,0)),4))+1,"")</f>
        <v/>
      </c>
      <c r="D31" s="17"/>
      <c r="E31" s="17"/>
      <c r="F31" s="17"/>
      <c r="G31" s="17"/>
      <c r="H31" s="19" t="str">
        <f>IF(AND(ISNUMBER(D31),D31&gt;0,ISNUMBER(E31)),E31/D31,IF(F31="","",F31))</f>
        <v/>
      </c>
    </row>
    <row r="32" spans="1:8">
      <c r="A32" s="17"/>
      <c r="B32" s="18" t="str">
        <f>IFERROR(INDEX('1 Register'!$D:$D,MATCH(A32,'1 Register'!$A:$A,0)),"")</f>
        <v/>
      </c>
      <c r="C32" s="18" t="str">
        <f>IFERROR(VALUE(LEFT($B$4,4))-VALUE(LEFT(INDEX('1 Register'!$H:$H,MATCH(A32,'1 Register'!$A:$A,0)),4))+1,"")</f>
        <v/>
      </c>
      <c r="D32" s="17"/>
      <c r="E32" s="17"/>
      <c r="F32" s="17"/>
      <c r="G32" s="17"/>
      <c r="H32" s="19" t="str">
        <f>IF(AND(ISNUMBER(D32),D32&gt;0,ISNUMBER(E32)),E32/D32,IF(F32="","",F32))</f>
        <v/>
      </c>
    </row>
    <row r="33" spans="1:8">
      <c r="A33" s="17"/>
      <c r="B33" s="18" t="str">
        <f>IFERROR(INDEX('1 Register'!$D:$D,MATCH(A33,'1 Register'!$A:$A,0)),"")</f>
        <v/>
      </c>
      <c r="C33" s="18" t="str">
        <f>IFERROR(VALUE(LEFT($B$4,4))-VALUE(LEFT(INDEX('1 Register'!$H:$H,MATCH(A33,'1 Register'!$A:$A,0)),4))+1,"")</f>
        <v/>
      </c>
      <c r="D33" s="17"/>
      <c r="E33" s="17"/>
      <c r="F33" s="17"/>
      <c r="G33" s="17"/>
      <c r="H33" s="19" t="str">
        <f>IF(AND(ISNUMBER(D33),D33&gt;0,ISNUMBER(E33)),E33/D33,IF(F33="","",F33))</f>
        <v/>
      </c>
    </row>
    <row r="34" spans="1:8">
      <c r="A34" s="17"/>
      <c r="B34" s="18" t="str">
        <f>IFERROR(INDEX('1 Register'!$D:$D,MATCH(A34,'1 Register'!$A:$A,0)),"")</f>
        <v/>
      </c>
      <c r="C34" s="18" t="str">
        <f>IFERROR(VALUE(LEFT($B$4,4))-VALUE(LEFT(INDEX('1 Register'!$H:$H,MATCH(A34,'1 Register'!$A:$A,0)),4))+1,"")</f>
        <v/>
      </c>
      <c r="D34" s="17"/>
      <c r="E34" s="17"/>
      <c r="F34" s="17"/>
      <c r="G34" s="17"/>
      <c r="H34" s="19" t="str">
        <f>IF(AND(ISNUMBER(D34),D34&gt;0,ISNUMBER(E34)),E34/D34,IF(F34="","",F34))</f>
        <v/>
      </c>
    </row>
    <row r="35" spans="1:8">
      <c r="A35" s="17"/>
      <c r="B35" s="18" t="str">
        <f>IFERROR(INDEX('1 Register'!$D:$D,MATCH(A35,'1 Register'!$A:$A,0)),"")</f>
        <v/>
      </c>
      <c r="C35" s="18" t="str">
        <f>IFERROR(VALUE(LEFT($B$4,4))-VALUE(LEFT(INDEX('1 Register'!$H:$H,MATCH(A35,'1 Register'!$A:$A,0)),4))+1,"")</f>
        <v/>
      </c>
      <c r="D35" s="17"/>
      <c r="E35" s="17"/>
      <c r="F35" s="17"/>
      <c r="G35" s="17"/>
      <c r="H35" s="19" t="str">
        <f>IF(AND(ISNUMBER(D35),D35&gt;0,ISNUMBER(E35)),E35/D35,IF(F35="","",F35))</f>
        <v/>
      </c>
    </row>
    <row r="36" spans="1:8">
      <c r="A36" s="17"/>
      <c r="B36" s="18" t="str">
        <f>IFERROR(INDEX('1 Register'!$D:$D,MATCH(A36,'1 Register'!$A:$A,0)),"")</f>
        <v/>
      </c>
      <c r="C36" s="18" t="str">
        <f>IFERROR(VALUE(LEFT($B$4,4))-VALUE(LEFT(INDEX('1 Register'!$H:$H,MATCH(A36,'1 Register'!$A:$A,0)),4))+1,"")</f>
        <v/>
      </c>
      <c r="D36" s="17"/>
      <c r="E36" s="17"/>
      <c r="F36" s="17"/>
      <c r="G36" s="17"/>
      <c r="H36" s="19" t="str">
        <f>IF(AND(ISNUMBER(D36),D36&gt;0,ISNUMBER(E36)),E36/D36,IF(F36="","",F36))</f>
        <v/>
      </c>
    </row>
    <row r="37" spans="1:8">
      <c r="A37" s="17"/>
      <c r="B37" s="18" t="str">
        <f>IFERROR(INDEX('1 Register'!$D:$D,MATCH(A37,'1 Register'!$A:$A,0)),"")</f>
        <v/>
      </c>
      <c r="C37" s="18" t="str">
        <f>IFERROR(VALUE(LEFT($B$4,4))-VALUE(LEFT(INDEX('1 Register'!$H:$H,MATCH(A37,'1 Register'!$A:$A,0)),4))+1,"")</f>
        <v/>
      </c>
      <c r="D37" s="17"/>
      <c r="E37" s="17"/>
      <c r="F37" s="17"/>
      <c r="G37" s="17"/>
      <c r="H37" s="19" t="str">
        <f>IF(AND(ISNUMBER(D37),D37&gt;0,ISNUMBER(E37)),E37/D37,IF(F37="","",F37))</f>
        <v/>
      </c>
    </row>
    <row r="38" spans="1:8">
      <c r="A38" s="17"/>
      <c r="B38" s="18" t="str">
        <f>IFERROR(INDEX('1 Register'!$D:$D,MATCH(A38,'1 Register'!$A:$A,0)),"")</f>
        <v/>
      </c>
      <c r="C38" s="18" t="str">
        <f>IFERROR(VALUE(LEFT($B$4,4))-VALUE(LEFT(INDEX('1 Register'!$H:$H,MATCH(A38,'1 Register'!$A:$A,0)),4))+1,"")</f>
        <v/>
      </c>
      <c r="D38" s="17"/>
      <c r="E38" s="17"/>
      <c r="F38" s="17"/>
      <c r="G38" s="17"/>
      <c r="H38" s="19" t="str">
        <f>IF(AND(ISNUMBER(D38),D38&gt;0,ISNUMBER(E38)),E38/D38,IF(F38="","",F38))</f>
        <v/>
      </c>
    </row>
    <row r="39" spans="1:8">
      <c r="A39" s="17"/>
      <c r="B39" s="18" t="str">
        <f>IFERROR(INDEX('1 Register'!$D:$D,MATCH(A39,'1 Register'!$A:$A,0)),"")</f>
        <v/>
      </c>
      <c r="C39" s="18" t="str">
        <f>IFERROR(VALUE(LEFT($B$4,4))-VALUE(LEFT(INDEX('1 Register'!$H:$H,MATCH(A39,'1 Register'!$A:$A,0)),4))+1,"")</f>
        <v/>
      </c>
      <c r="D39" s="17"/>
      <c r="E39" s="17"/>
      <c r="F39" s="17"/>
      <c r="G39" s="17"/>
      <c r="H39" s="19" t="str">
        <f>IF(AND(ISNUMBER(D39),D39&gt;0,ISNUMBER(E39)),E39/D39,IF(F39="","",F39))</f>
        <v/>
      </c>
    </row>
    <row r="40" spans="1:8">
      <c r="A40" s="17"/>
      <c r="B40" s="18" t="str">
        <f>IFERROR(INDEX('1 Register'!$D:$D,MATCH(A40,'1 Register'!$A:$A,0)),"")</f>
        <v/>
      </c>
      <c r="C40" s="18" t="str">
        <f>IFERROR(VALUE(LEFT($B$4,4))-VALUE(LEFT(INDEX('1 Register'!$H:$H,MATCH(A40,'1 Register'!$A:$A,0)),4))+1,"")</f>
        <v/>
      </c>
      <c r="D40" s="17"/>
      <c r="E40" s="17"/>
      <c r="F40" s="17"/>
      <c r="G40" s="17"/>
      <c r="H40" s="19" t="str">
        <f>IF(AND(ISNUMBER(D40),D40&gt;0,ISNUMBER(E40)),E40/D40,IF(F40="","",F40))</f>
        <v/>
      </c>
    </row>
    <row r="41" spans="1:8">
      <c r="A41" s="17"/>
      <c r="B41" s="18" t="str">
        <f>IFERROR(INDEX('1 Register'!$D:$D,MATCH(A41,'1 Register'!$A:$A,0)),"")</f>
        <v/>
      </c>
      <c r="C41" s="18" t="str">
        <f>IFERROR(VALUE(LEFT($B$4,4))-VALUE(LEFT(INDEX('1 Register'!$H:$H,MATCH(A41,'1 Register'!$A:$A,0)),4))+1,"")</f>
        <v/>
      </c>
      <c r="D41" s="17"/>
      <c r="E41" s="17"/>
      <c r="F41" s="17"/>
      <c r="G41" s="17"/>
      <c r="H41" s="19" t="str">
        <f>IF(AND(ISNUMBER(D41),D41&gt;0,ISNUMBER(E41)),E41/D41,IF(F41="","",F41))</f>
        <v/>
      </c>
    </row>
    <row r="42" spans="1:8">
      <c r="A42" s="17"/>
      <c r="B42" s="18" t="str">
        <f>IFERROR(INDEX('1 Register'!$D:$D,MATCH(A42,'1 Register'!$A:$A,0)),"")</f>
        <v/>
      </c>
      <c r="C42" s="18" t="str">
        <f>IFERROR(VALUE(LEFT($B$4,4))-VALUE(LEFT(INDEX('1 Register'!$H:$H,MATCH(A42,'1 Register'!$A:$A,0)),4))+1,"")</f>
        <v/>
      </c>
      <c r="D42" s="17"/>
      <c r="E42" s="17"/>
      <c r="F42" s="17"/>
      <c r="G42" s="17"/>
      <c r="H42" s="19" t="str">
        <f>IF(AND(ISNUMBER(D42),D42&gt;0,ISNUMBER(E42)),E42/D42,IF(F42="","",F42))</f>
        <v/>
      </c>
    </row>
    <row r="43" spans="1:8">
      <c r="A43" s="17"/>
      <c r="B43" s="18" t="str">
        <f>IFERROR(INDEX('1 Register'!$D:$D,MATCH(A43,'1 Register'!$A:$A,0)),"")</f>
        <v/>
      </c>
      <c r="C43" s="18" t="str">
        <f>IFERROR(VALUE(LEFT($B$4,4))-VALUE(LEFT(INDEX('1 Register'!$H:$H,MATCH(A43,'1 Register'!$A:$A,0)),4))+1,"")</f>
        <v/>
      </c>
      <c r="D43" s="17"/>
      <c r="E43" s="17"/>
      <c r="F43" s="17"/>
      <c r="G43" s="17"/>
      <c r="H43" s="19" t="str">
        <f>IF(AND(ISNUMBER(D43),D43&gt;0,ISNUMBER(E43)),E43/D43,IF(F43="","",F43))</f>
        <v/>
      </c>
    </row>
    <row r="44" spans="1:8">
      <c r="A44" s="17"/>
      <c r="B44" s="18" t="str">
        <f>IFERROR(INDEX('1 Register'!$D:$D,MATCH(A44,'1 Register'!$A:$A,0)),"")</f>
        <v/>
      </c>
      <c r="C44" s="18" t="str">
        <f>IFERROR(VALUE(LEFT($B$4,4))-VALUE(LEFT(INDEX('1 Register'!$H:$H,MATCH(A44,'1 Register'!$A:$A,0)),4))+1,"")</f>
        <v/>
      </c>
      <c r="D44" s="17"/>
      <c r="E44" s="17"/>
      <c r="F44" s="17"/>
      <c r="G44" s="17"/>
      <c r="H44" s="19" t="str">
        <f>IF(AND(ISNUMBER(D44),D44&gt;0,ISNUMBER(E44)),E44/D44,IF(F44="","",F44))</f>
        <v/>
      </c>
    </row>
    <row r="45" spans="1:8">
      <c r="A45" s="17"/>
      <c r="B45" s="18" t="str">
        <f>IFERROR(INDEX('1 Register'!$D:$D,MATCH(A45,'1 Register'!$A:$A,0)),"")</f>
        <v/>
      </c>
      <c r="C45" s="18" t="str">
        <f>IFERROR(VALUE(LEFT($B$4,4))-VALUE(LEFT(INDEX('1 Register'!$H:$H,MATCH(A45,'1 Register'!$A:$A,0)),4))+1,"")</f>
        <v/>
      </c>
      <c r="D45" s="17"/>
      <c r="E45" s="17"/>
      <c r="F45" s="17"/>
      <c r="G45" s="17"/>
      <c r="H45" s="19" t="str">
        <f>IF(AND(ISNUMBER(D45),D45&gt;0,ISNUMBER(E45)),E45/D45,IF(F45="","",F45))</f>
        <v/>
      </c>
    </row>
    <row r="46" spans="1:8">
      <c r="A46" s="17"/>
      <c r="B46" s="18" t="str">
        <f>IFERROR(INDEX('1 Register'!$D:$D,MATCH(A46,'1 Register'!$A:$A,0)),"")</f>
        <v/>
      </c>
      <c r="C46" s="18" t="str">
        <f>IFERROR(VALUE(LEFT($B$4,4))-VALUE(LEFT(INDEX('1 Register'!$H:$H,MATCH(A46,'1 Register'!$A:$A,0)),4))+1,"")</f>
        <v/>
      </c>
      <c r="D46" s="17"/>
      <c r="E46" s="17"/>
      <c r="F46" s="17"/>
      <c r="G46" s="17"/>
      <c r="H46" s="19" t="str">
        <f>IF(AND(ISNUMBER(D46),D46&gt;0,ISNUMBER(E46)),E46/D46,IF(F46="","",F46))</f>
        <v/>
      </c>
    </row>
    <row r="47" spans="1:8">
      <c r="A47" s="17"/>
      <c r="B47" s="18" t="str">
        <f>IFERROR(INDEX('1 Register'!$D:$D,MATCH(A47,'1 Register'!$A:$A,0)),"")</f>
        <v/>
      </c>
      <c r="C47" s="18" t="str">
        <f>IFERROR(VALUE(LEFT($B$4,4))-VALUE(LEFT(INDEX('1 Register'!$H:$H,MATCH(A47,'1 Register'!$A:$A,0)),4))+1,"")</f>
        <v/>
      </c>
      <c r="D47" s="17"/>
      <c r="E47" s="17"/>
      <c r="F47" s="17"/>
      <c r="G47" s="17"/>
      <c r="H47" s="19" t="str">
        <f>IF(AND(ISNUMBER(D47),D47&gt;0,ISNUMBER(E47)),E47/D47,IF(F47="","",F47))</f>
        <v/>
      </c>
    </row>
    <row r="48" spans="1:8">
      <c r="A48" s="17"/>
      <c r="B48" s="18" t="str">
        <f>IFERROR(INDEX('1 Register'!$D:$D,MATCH(A48,'1 Register'!$A:$A,0)),"")</f>
        <v/>
      </c>
      <c r="C48" s="18" t="str">
        <f>IFERROR(VALUE(LEFT($B$4,4))-VALUE(LEFT(INDEX('1 Register'!$H:$H,MATCH(A48,'1 Register'!$A:$A,0)),4))+1,"")</f>
        <v/>
      </c>
      <c r="D48" s="17"/>
      <c r="E48" s="17"/>
      <c r="F48" s="17"/>
      <c r="G48" s="17"/>
      <c r="H48" s="19" t="str">
        <f>IF(AND(ISNUMBER(D48),D48&gt;0,ISNUMBER(E48)),E48/D48,IF(F48="","",F48))</f>
        <v/>
      </c>
    </row>
    <row r="49" spans="1:8">
      <c r="A49" s="17"/>
      <c r="B49" s="18" t="str">
        <f>IFERROR(INDEX('1 Register'!$D:$D,MATCH(A49,'1 Register'!$A:$A,0)),"")</f>
        <v/>
      </c>
      <c r="C49" s="18" t="str">
        <f>IFERROR(VALUE(LEFT($B$4,4))-VALUE(LEFT(INDEX('1 Register'!$H:$H,MATCH(A49,'1 Register'!$A:$A,0)),4))+1,"")</f>
        <v/>
      </c>
      <c r="D49" s="17"/>
      <c r="E49" s="17"/>
      <c r="F49" s="17"/>
      <c r="G49" s="17"/>
      <c r="H49" s="19" t="str">
        <f>IF(AND(ISNUMBER(D49),D49&gt;0,ISNUMBER(E49)),E49/D49,IF(F49="","",F49))</f>
        <v/>
      </c>
    </row>
    <row r="50" spans="1:8">
      <c r="A50" s="17"/>
      <c r="B50" s="18" t="str">
        <f>IFERROR(INDEX('1 Register'!$D:$D,MATCH(A50,'1 Register'!$A:$A,0)),"")</f>
        <v/>
      </c>
      <c r="C50" s="18" t="str">
        <f>IFERROR(VALUE(LEFT($B$4,4))-VALUE(LEFT(INDEX('1 Register'!$H:$H,MATCH(A50,'1 Register'!$A:$A,0)),4))+1,"")</f>
        <v/>
      </c>
      <c r="D50" s="17"/>
      <c r="E50" s="17"/>
      <c r="F50" s="17"/>
      <c r="G50" s="17"/>
      <c r="H50" s="19" t="str">
        <f>IF(AND(ISNUMBER(D50),D50&gt;0,ISNUMBER(E50)),E50/D50,IF(F50="","",F50))</f>
        <v/>
      </c>
    </row>
    <row r="51" spans="1:8">
      <c r="A51" s="17"/>
      <c r="B51" s="18" t="str">
        <f>IFERROR(INDEX('1 Register'!$D:$D,MATCH(A51,'1 Register'!$A:$A,0)),"")</f>
        <v/>
      </c>
      <c r="C51" s="18" t="str">
        <f>IFERROR(VALUE(LEFT($B$4,4))-VALUE(LEFT(INDEX('1 Register'!$H:$H,MATCH(A51,'1 Register'!$A:$A,0)),4))+1,"")</f>
        <v/>
      </c>
      <c r="D51" s="17"/>
      <c r="E51" s="17"/>
      <c r="F51" s="17"/>
      <c r="G51" s="17"/>
      <c r="H51" s="19" t="str">
        <f>IF(AND(ISNUMBER(D51),D51&gt;0,ISNUMBER(E51)),E51/D51,IF(F51="","",F51))</f>
        <v/>
      </c>
    </row>
    <row r="52" spans="1:8">
      <c r="A52" s="17"/>
      <c r="B52" s="18" t="str">
        <f>IFERROR(INDEX('1 Register'!$D:$D,MATCH(A52,'1 Register'!$A:$A,0)),"")</f>
        <v/>
      </c>
      <c r="C52" s="18" t="str">
        <f>IFERROR(VALUE(LEFT($B$4,4))-VALUE(LEFT(INDEX('1 Register'!$H:$H,MATCH(A52,'1 Register'!$A:$A,0)),4))+1,"")</f>
        <v/>
      </c>
      <c r="D52" s="17"/>
      <c r="E52" s="17"/>
      <c r="F52" s="17"/>
      <c r="G52" s="17"/>
      <c r="H52" s="19" t="str">
        <f>IF(AND(ISNUMBER(D52),D52&gt;0,ISNUMBER(E52)),E52/D52,IF(F52="","",F52))</f>
        <v/>
      </c>
    </row>
    <row r="53" spans="1:8">
      <c r="A53" s="17"/>
      <c r="B53" s="18" t="str">
        <f>IFERROR(INDEX('1 Register'!$D:$D,MATCH(A53,'1 Register'!$A:$A,0)),"")</f>
        <v/>
      </c>
      <c r="C53" s="18" t="str">
        <f>IFERROR(VALUE(LEFT($B$4,4))-VALUE(LEFT(INDEX('1 Register'!$H:$H,MATCH(A53,'1 Register'!$A:$A,0)),4))+1,"")</f>
        <v/>
      </c>
      <c r="D53" s="17"/>
      <c r="E53" s="17"/>
      <c r="F53" s="17"/>
      <c r="G53" s="17"/>
      <c r="H53" s="19" t="str">
        <f>IF(AND(ISNUMBER(D53),D53&gt;0,ISNUMBER(E53)),E53/D53,IF(F53="","",F53))</f>
        <v/>
      </c>
    </row>
    <row r="54" spans="1:8">
      <c r="A54" s="17"/>
      <c r="B54" s="18" t="str">
        <f>IFERROR(INDEX('1 Register'!$D:$D,MATCH(A54,'1 Register'!$A:$A,0)),"")</f>
        <v/>
      </c>
      <c r="C54" s="18" t="str">
        <f>IFERROR(VALUE(LEFT($B$4,4))-VALUE(LEFT(INDEX('1 Register'!$H:$H,MATCH(A54,'1 Register'!$A:$A,0)),4))+1,"")</f>
        <v/>
      </c>
      <c r="D54" s="17"/>
      <c r="E54" s="17"/>
      <c r="F54" s="17"/>
      <c r="G54" s="17"/>
      <c r="H54" s="19" t="str">
        <f>IF(AND(ISNUMBER(D54),D54&gt;0,ISNUMBER(E54)),E54/D54,IF(F54="","",F54))</f>
        <v/>
      </c>
    </row>
    <row r="55" spans="1:8">
      <c r="A55" s="17"/>
      <c r="B55" s="18" t="str">
        <f>IFERROR(INDEX('1 Register'!$D:$D,MATCH(A55,'1 Register'!$A:$A,0)),"")</f>
        <v/>
      </c>
      <c r="C55" s="18" t="str">
        <f>IFERROR(VALUE(LEFT($B$4,4))-VALUE(LEFT(INDEX('1 Register'!$H:$H,MATCH(A55,'1 Register'!$A:$A,0)),4))+1,"")</f>
        <v/>
      </c>
      <c r="D55" s="17"/>
      <c r="E55" s="17"/>
      <c r="F55" s="17"/>
      <c r="G55" s="17"/>
      <c r="H55" s="19" t="str">
        <f>IF(AND(ISNUMBER(D55),D55&gt;0,ISNUMBER(E55)),E55/D55,IF(F55="","",F55))</f>
        <v/>
      </c>
    </row>
    <row r="56" spans="1:8">
      <c r="A56" s="17"/>
      <c r="B56" s="18" t="str">
        <f>IFERROR(INDEX('1 Register'!$D:$D,MATCH(A56,'1 Register'!$A:$A,0)),"")</f>
        <v/>
      </c>
      <c r="C56" s="18" t="str">
        <f>IFERROR(VALUE(LEFT($B$4,4))-VALUE(LEFT(INDEX('1 Register'!$H:$H,MATCH(A56,'1 Register'!$A:$A,0)),4))+1,"")</f>
        <v/>
      </c>
      <c r="D56" s="17"/>
      <c r="E56" s="17"/>
      <c r="F56" s="17"/>
      <c r="G56" s="17"/>
      <c r="H56" s="19" t="str">
        <f>IF(AND(ISNUMBER(D56),D56&gt;0,ISNUMBER(E56)),E56/D56,IF(F56="","",F56))</f>
        <v/>
      </c>
    </row>
    <row r="57" spans="1:8">
      <c r="A57" s="17"/>
      <c r="B57" s="18" t="str">
        <f>IFERROR(INDEX('1 Register'!$D:$D,MATCH(A57,'1 Register'!$A:$A,0)),"")</f>
        <v/>
      </c>
      <c r="C57" s="18" t="str">
        <f>IFERROR(VALUE(LEFT($B$4,4))-VALUE(LEFT(INDEX('1 Register'!$H:$H,MATCH(A57,'1 Register'!$A:$A,0)),4))+1,"")</f>
        <v/>
      </c>
      <c r="D57" s="17"/>
      <c r="E57" s="17"/>
      <c r="F57" s="17"/>
      <c r="G57" s="17"/>
      <c r="H57" s="19" t="str">
        <f>IF(AND(ISNUMBER(D57),D57&gt;0,ISNUMBER(E57)),E57/D57,IF(F57="","",F57))</f>
        <v/>
      </c>
    </row>
  </sheetData>
  <dataValidations count="1">
    <dataValidation type="list" allowBlank="1" sqref="F8:F57" xr:uid="{00000000-0002-0000-0200-000000000000}">
      <formula1>"Under 25%,25-50%,50-75%,Over 75%"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headerFooter>
    <oddFooter>&amp;L_x000D_&amp;1#&amp;"Aptos"&amp;11&amp;K000000 Classification: Protected 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ject_x0020_GoA xmlns="350c7f2d-22b5-4c05-88ab-16906deb3555" xsi:nil="true"/>
    <h5c22b25fd914590af6f7504dd8d5e82 xmlns="350c7f2d-22b5-4c05-88ab-16906deb35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</TermName>
          <TermId xmlns="http://schemas.microsoft.com/office/infopath/2007/PartnerControls">7a3957b4-6333-4b3f-aca5-11043f0480fb</TermId>
        </TermInfo>
      </Terms>
    </h5c22b25fd914590af6f7504dd8d5e82>
    <TaxCatchAll xmlns="350c7f2d-22b5-4c05-88ab-16906deb3555">
      <Value>1</Value>
    </TaxCatchAll>
    <b10e50595339447db3b0d16aff0e3d79 xmlns="350c7f2d-22b5-4c05-88ab-16906deb3555">
      <Terms xmlns="http://schemas.microsoft.com/office/infopath/2007/PartnerControls"/>
    </b10e50595339447db3b0d16aff0e3d79>
    <iec6cfa028bf4e91bd7258a6733aefa5 xmlns="350c7f2d-22b5-4c05-88ab-16906deb3555">
      <Terms xmlns="http://schemas.microsoft.com/office/infopath/2007/PartnerControls"/>
    </iec6cfa028bf4e91bd7258a6733aefa5>
    <Closure_x0020_Date_x0020_GoA xmlns="350c7f2d-22b5-4c05-88ab-16906deb3555" xsi:nil="true"/>
    <e4e1391327164fcf9b36427592ef5372 xmlns="350c7f2d-22b5-4c05-88ab-16906deb3555">
      <Terms xmlns="http://schemas.microsoft.com/office/infopath/2007/PartnerControls"/>
    </e4e1391327164fcf9b36427592ef5372>
    <Description_x0020_GoA xmlns="350c7f2d-22b5-4c05-88ab-16906deb3555" xsi:nil="true"/>
    <e14f78495b6d4881b0a4f259bbfaac0a xmlns="350c7f2d-22b5-4c05-88ab-16906deb3555">
      <Terms xmlns="http://schemas.microsoft.com/office/infopath/2007/PartnerControls"/>
    </e14f78495b6d4881b0a4f259bbfaac0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58cdee2-a078-4dcf-a938-a5ffeea6d2ec" ContentTypeId="0x010100B6FCA605DBB3BD43929E639BB88658FC" PreviousValue="false" LastSyncTimeStamp="2024-12-20T17:12:09.84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GoA" ma:contentTypeID="0x010100B6FCA605DBB3BD43929E639BB88658FC00E2BFFA805A56BA4584E7100C740A6B23" ma:contentTypeVersion="4" ma:contentTypeDescription="" ma:contentTypeScope="" ma:versionID="d91a17a39a2137e55cbb4cb79ef3699b">
  <xsd:schema xmlns:xsd="http://www.w3.org/2001/XMLSchema" xmlns:xs="http://www.w3.org/2001/XMLSchema" xmlns:p="http://schemas.microsoft.com/office/2006/metadata/properties" xmlns:ns2="350c7f2d-22b5-4c05-88ab-16906deb3555" targetNamespace="http://schemas.microsoft.com/office/2006/metadata/properties" ma:root="true" ma:fieldsID="5f3a9c2f411077055d3cd3a35eea991b" ns2:_="">
    <xsd:import namespace="350c7f2d-22b5-4c05-88ab-16906deb3555"/>
    <xsd:element name="properties">
      <xsd:complexType>
        <xsd:sequence>
          <xsd:element name="documentManagement">
            <xsd:complexType>
              <xsd:all>
                <xsd:element ref="ns2:Description_x0020_GoA" minOccurs="0"/>
                <xsd:element ref="ns2:Subject_x0020_GoA" minOccurs="0"/>
                <xsd:element ref="ns2:Closure_x0020_Date_x0020_GoA" minOccurs="0"/>
                <xsd:element ref="ns2:TaxCatchAllLabel" minOccurs="0"/>
                <xsd:element ref="ns2:e14f78495b6d4881b0a4f259bbfaac0a" minOccurs="0"/>
                <xsd:element ref="ns2:b10e50595339447db3b0d16aff0e3d79" minOccurs="0"/>
                <xsd:element ref="ns2:e4e1391327164fcf9b36427592ef5372" minOccurs="0"/>
                <xsd:element ref="ns2:TaxCatchAll" minOccurs="0"/>
                <xsd:element ref="ns2:h5c22b25fd914590af6f7504dd8d5e82" minOccurs="0"/>
                <xsd:element ref="ns2:iec6cfa028bf4e91bd7258a6733aefa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c7f2d-22b5-4c05-88ab-16906deb3555" elementFormDefault="qualified">
    <xsd:import namespace="http://schemas.microsoft.com/office/2006/documentManagement/types"/>
    <xsd:import namespace="http://schemas.microsoft.com/office/infopath/2007/PartnerControls"/>
    <xsd:element name="Description_x0020_GoA" ma:index="5" nillable="true" ma:displayName="Description GoA" ma:description="A concise narrative of the content of an information resource." ma:internalName="Description_x0020_GoA" ma:readOnly="false">
      <xsd:simpleType>
        <xsd:restriction base="dms:Note">
          <xsd:maxLength value="255"/>
        </xsd:restriction>
      </xsd:simpleType>
    </xsd:element>
    <xsd:element name="Subject_x0020_GoA" ma:index="6" nillable="true" ma:displayName="Subject GoA" ma:description="A controlled term that expresses the main topical content of an information resource." ma:format="Dropdown" ma:internalName="Subject_x0020_GoA">
      <xsd:simpleType>
        <xsd:union memberTypes="dms:Text">
          <xsd:simpleType>
            <xsd:restriction base="dms:Choice">
              <xsd:enumeration value="Can be updated by site manager"/>
              <xsd:enumeration value="ED approved"/>
            </xsd:restriction>
          </xsd:simpleType>
        </xsd:union>
      </xsd:simpleType>
    </xsd:element>
    <xsd:element name="Closure_x0020_Date_x0020_GoA" ma:index="9" nillable="true" ma:displayName="Closure Date GoA" ma:format="DateOnly" ma:internalName="Closure_x0020_Date_x0020_GoA">
      <xsd:simpleType>
        <xsd:restriction base="dms:DateTime"/>
      </xsd:simpleType>
    </xsd:element>
    <xsd:element name="TaxCatchAllLabel" ma:index="12" nillable="true" ma:displayName="Taxonomy Catch All Column1" ma:hidden="true" ma:list="{b329b174-5cde-40d6-b190-37774651b40d}" ma:internalName="TaxCatchAllLabel" ma:readOnly="true" ma:showField="CatchAllDataLabel" ma:web="5c956742-a428-4aa3-b3b0-49c86a5fd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14f78495b6d4881b0a4f259bbfaac0a" ma:index="15" nillable="true" ma:taxonomy="true" ma:internalName="e14f78495b6d4881b0a4f259bbfaac0a" ma:taxonomyFieldName="Status_x0020_GoA" ma:displayName="Status GoA" ma:readOnly="false" ma:fieldId="{e14f7849-5b6d-4881-b0a4-f259bbfaac0a}" ma:sspId="a58cdee2-a078-4dcf-a938-a5ffeea6d2ec" ma:termSetId="77344222-8eaa-4686-b05e-9f0d89a1d5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0e50595339447db3b0d16aff0e3d79" ma:index="16" nillable="true" ma:taxonomy="true" ma:internalName="b10e50595339447db3b0d16aff0e3d79" ma:taxonomyFieldName="Document_x0020_Type_x0020_GoA" ma:displayName="Document Type GoA" ma:readOnly="false" ma:default="" ma:fieldId="{b10e5059-5339-447d-b3b0-d16aff0e3d79}" ma:sspId="a58cdee2-a078-4dcf-a938-a5ffeea6d2ec" ma:termSetId="8e47272f-2430-495c-9e38-3fc9fb7cf1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4e1391327164fcf9b36427592ef5372" ma:index="17" nillable="true" ma:taxonomy="true" ma:internalName="e4e1391327164fcf9b36427592ef5372" ma:taxonomyFieldName="Function_x0020_GoA" ma:displayName="Functional Class GoA" ma:readOnly="false" ma:default="" ma:fieldId="{e4e13913-2716-4fcf-9b36-427592ef5372}" ma:sspId="a58cdee2-a078-4dcf-a938-a5ffeea6d2ec" ma:termSetId="5b7505f6-1a47-4924-b6b6-6946ebca18f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b329b174-5cde-40d6-b190-37774651b40d}" ma:internalName="TaxCatchAll" ma:readOnly="false" ma:showField="CatchAllData" ma:web="5c956742-a428-4aa3-b3b0-49c86a5fd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5c22b25fd914590af6f7504dd8d5e82" ma:index="21" nillable="true" ma:taxonomy="true" ma:internalName="h5c22b25fd914590af6f7504dd8d5e82" ma:taxonomyFieldName="Closure_x0020_Criteria_x0020_Met" ma:displayName="Closure Criteria Met GoA" ma:readOnly="false" ma:default="1;#No|7a3957b4-6333-4b3f-aca5-11043f0480fb" ma:fieldId="{15c22b25-fd91-4590-af6f-7504dd8d5e82}" ma:sspId="a58cdee2-a078-4dcf-a938-a5ffeea6d2ec" ma:termSetId="ba7140a2-bf7f-4ec2-b58b-c905b47cdb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ec6cfa028bf4e91bd7258a6733aefa5" ma:index="22" nillable="true" ma:taxonomy="true" ma:internalName="iec6cfa028bf4e91bd7258a6733aefa5" ma:taxonomyFieldName="Organization_x0020_GoA" ma:displayName="Organization GoA" ma:readOnly="false" ma:fieldId="{2ec6cfa0-28bf-4e91-bd72-58a6733aefa5}" ma:taxonomyMulti="true" ma:sspId="a58cdee2-a078-4dcf-a938-a5ffeea6d2ec" ma:termSetId="4f7bc610-b832-4b4c-9a7b-de0011e246d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03951E-124F-452C-BF78-9F3421B47EBF}"/>
</file>

<file path=customXml/itemProps2.xml><?xml version="1.0" encoding="utf-8"?>
<ds:datastoreItem xmlns:ds="http://schemas.openxmlformats.org/officeDocument/2006/customXml" ds:itemID="{6AA0887E-E3C6-484C-B081-929671671BBD}"/>
</file>

<file path=customXml/itemProps3.xml><?xml version="1.0" encoding="utf-8"?>
<ds:datastoreItem xmlns:ds="http://schemas.openxmlformats.org/officeDocument/2006/customXml" ds:itemID="{B27604FB-45A1-4007-9B78-059A75FADA19}"/>
</file>

<file path=customXml/itemProps4.xml><?xml version="1.0" encoding="utf-8"?>
<ds:datastoreItem xmlns:ds="http://schemas.openxmlformats.org/officeDocument/2006/customXml" ds:itemID="{5C537571-B05E-43A1-B2AD-3F848054C28E}"/>
</file>

<file path=docMetadata/LabelInfo.xml><?xml version="1.0" encoding="utf-8"?>
<clbl:labelList xmlns:clbl="http://schemas.microsoft.com/office/2020/mipLabelMetadata">
  <clbl:label id="{abf2ea38-542c-4b75-bd7d-582ec36a519f}" enabled="1" method="Standard" siteId="{2bb51c06-af9b-42c5-8bf5-3c3b7b1085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Aisha Grant</cp:lastModifiedBy>
  <cp:revision>0</cp:revision>
  <dcterms:created xsi:type="dcterms:W3CDTF">2026-09-29T21:01:31Z</dcterms:created>
  <dcterms:modified xsi:type="dcterms:W3CDTF">2026-09-30T00:03:28Z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0x010100B6FCA605DBB3BD43929E639BB88658FC00E2BFFA805A56BA4584E7100C740A6B23</vt:lpwstr>
  </property>
  <property fmtid="{D5CDD505-2E9C-101B-9397-08002B2CF9AE}" pid="3" name="_ApprovalAssignedTo">
    <vt:lpwstr/>
  </property>
  <property fmtid="{D5CDD505-2E9C-101B-9397-08002B2CF9AE}" pid="4" name="_ApprovalStatus">
    <vt:i4>0</vt:i4>
  </property>
  <property fmtid="{D5CDD505-2E9C-101B-9397-08002B2CF9AE}" pid="5" name="_ApprovalRespondedBy">
    <vt:lpwstr/>
  </property>
  <property fmtid="{D5CDD505-2E9C-101B-9397-08002B2CF9AE}" pid="6" name="MediaServiceImageTags">
    <vt:lpwstr/>
  </property>
  <property fmtid="{D5CDD505-2E9C-101B-9397-08002B2CF9AE}" pid="7" name="Organization_x0020_GoA">
    <vt:lpwstr/>
  </property>
  <property fmtid="{D5CDD505-2E9C-101B-9397-08002B2CF9AE}" pid="8" name="Status_x0020_GoA">
    <vt:lpwstr/>
  </property>
  <property fmtid="{D5CDD505-2E9C-101B-9397-08002B2CF9AE}" pid="9" name="Organization GoA">
    <vt:lpwstr/>
  </property>
  <property fmtid="{D5CDD505-2E9C-101B-9397-08002B2CF9AE}" pid="10" name="Document Type GoA">
    <vt:lpwstr/>
  </property>
  <property fmtid="{D5CDD505-2E9C-101B-9397-08002B2CF9AE}" pid="11" name="Document_x0020_Type_x0020_GoA">
    <vt:lpwstr/>
  </property>
  <property fmtid="{D5CDD505-2E9C-101B-9397-08002B2CF9AE}" pid="12" name="Status GoA">
    <vt:lpwstr/>
  </property>
  <property fmtid="{D5CDD505-2E9C-101B-9397-08002B2CF9AE}" pid="13" name="Function_x0020_GoA">
    <vt:lpwstr/>
  </property>
  <property fmtid="{D5CDD505-2E9C-101B-9397-08002B2CF9AE}" pid="14" name="Closure Criteria Met">
    <vt:lpwstr>1;#No|7a3957b4-6333-4b3f-aca5-11043f0480fb</vt:lpwstr>
  </property>
  <property fmtid="{D5CDD505-2E9C-101B-9397-08002B2CF9AE}" pid="15" name="lcf76f155ced4ddcb4097134ff3c332f">
    <vt:lpwstr/>
  </property>
  <property fmtid="{D5CDD505-2E9C-101B-9397-08002B2CF9AE}" pid="16" name="Function GoA">
    <vt:lpwstr/>
  </property>
  <property fmtid="{D5CDD505-2E9C-101B-9397-08002B2CF9AE}" pid="17" name="Closure_x0020_Criteria_x0020_Met">
    <vt:lpwstr>1;#No|7a3957b4-6333-4b3f-aca5-11043f0480fb</vt:lpwstr>
  </property>
  <property fmtid="{D5CDD505-2E9C-101B-9397-08002B2CF9AE}" pid="18" name="_ApprovalSentBy">
    <vt:lpwstr/>
  </property>
</Properties>
</file>