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abgov-my.sharepoint.com/personal/jennifer_lau_gov_ab_ca/Documents/Documents/_RedDot files/"/>
    </mc:Choice>
  </mc:AlternateContent>
  <xr:revisionPtr revIDLastSave="1079" documentId="8_{5C537726-F4B2-4778-BED0-1171483CED99}" xr6:coauthVersionLast="47" xr6:coauthVersionMax="47" xr10:uidLastSave="{9D037379-892A-45E6-9051-A7CFA2D86987}"/>
  <bookViews>
    <workbookView xWindow="1065" yWindow="1845" windowWidth="24135" windowHeight="13905" tabRatio="736" activeTab="7" xr2:uid="{8539A237-3754-42E5-880B-E7C99775D06D}"/>
  </bookViews>
  <sheets>
    <sheet name="Instructions" sheetId="5" r:id="rId1"/>
    <sheet name="DST Decision Path" sheetId="8" r:id="rId2"/>
    <sheet name="DSTs" sheetId="10" r:id="rId3"/>
    <sheet name="Initial Site Results" sheetId="2" r:id="rId4"/>
    <sheet name="Site Rating Modifications" sheetId="15" r:id="rId5"/>
    <sheet name="Modified Site Results" sheetId="7" r:id="rId6"/>
    <sheet name="DFST Application Checklist" sheetId="17" r:id="rId7"/>
    <sheet name="Glossary" sheetId="9" r:id="rId8"/>
  </sheets>
  <definedNames>
    <definedName name="_xlnm._FilterDatabase" localSheetId="1" hidden="1">'DST Decision Path'!$A$36:$C$41</definedName>
    <definedName name="_Hlk45544272" localSheetId="7">Glossary!$C$19</definedName>
    <definedName name="_Toc224453065" localSheetId="2">DSTs!$A$1</definedName>
    <definedName name="DECISION">'DST Decision Path'!$Z$2:$Z$3</definedName>
    <definedName name="NA">'DST Decision Path'!$Z$1</definedName>
    <definedName name="_xlnm.Print_Area" localSheetId="6">'DFST Application Checklist'!$A$1:$J$95</definedName>
    <definedName name="_xlnm.Print_Area" localSheetId="1">'DST Decision Path'!$A$1:$D$160</definedName>
    <definedName name="_xlnm.Print_Area" localSheetId="2">DSTs!$A$1:$C$113</definedName>
    <definedName name="_xlnm.Print_Area" localSheetId="7">Glossary!$A$1:$C$21</definedName>
    <definedName name="_xlnm.Print_Area" localSheetId="3">'Initial Site Results'!$A$1:$E$42</definedName>
    <definedName name="_xlnm.Print_Area" localSheetId="5">'Modified Site Results'!$A$1:$E$42</definedName>
    <definedName name="_xlnm.Print_Area" localSheetId="4">'Site Rating Modifications'!$A$1:$C$35</definedName>
    <definedName name="RATING">'Site Rating Modifications'!$Z$1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2" i="8" l="1"/>
  <c r="C82" i="8"/>
  <c r="D9" i="7" a="1"/>
  <c r="D9" i="7" s="1"/>
  <c r="C9" i="7" a="1"/>
  <c r="C9" i="7" s="1"/>
  <c r="E4" i="15"/>
  <c r="F5" i="15"/>
  <c r="E6" i="15"/>
  <c r="F7" i="15"/>
  <c r="E8" i="15"/>
  <c r="F9" i="15"/>
  <c r="E10" i="15"/>
  <c r="F11" i="15"/>
  <c r="C160" i="8" l="1"/>
  <c r="D5" i="2" l="1"/>
  <c r="C5" i="2"/>
  <c r="D2" i="2" l="1"/>
  <c r="D3" i="2"/>
  <c r="C113" i="8"/>
  <c r="D4" i="2" s="1"/>
  <c r="C4" i="2" l="1"/>
  <c r="C3" i="2"/>
  <c r="C2" i="2"/>
  <c r="D2" i="7" l="1"/>
  <c r="C2" i="7" l="1"/>
  <c r="D3" i="7"/>
  <c r="C3" i="7"/>
  <c r="D5" i="7"/>
  <c r="C5" i="7"/>
  <c r="D4" i="7" l="1"/>
  <c r="D7" i="7" s="1"/>
  <c r="D11" i="7" s="1"/>
  <c r="D7" i="2"/>
  <c r="C4" i="7" l="1"/>
  <c r="C6" i="7" s="1"/>
  <c r="C6" i="2"/>
  <c r="C8" i="2" s="1"/>
  <c r="C9" i="2" s="1"/>
  <c r="C8" i="7" l="1"/>
  <c r="C10" i="7"/>
  <c r="C12"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<sst xmlns="http://schemas.openxmlformats.org/spreadsheetml/2006/main" count="476" uniqueCount="402">
  <si>
    <t>Decision Support Tool</t>
  </si>
  <si>
    <t>Candidate for Peatland Reclamation</t>
  </si>
  <si>
    <t>Candidate for Upland Reclamation</t>
  </si>
  <si>
    <t>Site-specific Considerations</t>
  </si>
  <si>
    <t>Access</t>
  </si>
  <si>
    <t>Borrow</t>
  </si>
  <si>
    <t>Factor</t>
  </si>
  <si>
    <t>Variances</t>
  </si>
  <si>
    <t>Deep water dugout</t>
  </si>
  <si>
    <t>Majority of the dugout borrow area has a water depth greater than 2 m (i.e., it is not a mineral wetland)</t>
  </si>
  <si>
    <t>Not a dugout borrow OR majority of the dugout borrow area has a water depth less than 2 m (i.e., it is a mineral wetland)</t>
  </si>
  <si>
    <t>Site use</t>
  </si>
  <si>
    <t>Age of woody vegetation</t>
  </si>
  <si>
    <t>Desirable trees / woody species are less than 8 years old OR not meeting growth expectations</t>
  </si>
  <si>
    <t>Desirable trees / woody species are at least 8 years old AND meeting growth expectations</t>
  </si>
  <si>
    <t>Weight</t>
  </si>
  <si>
    <t>Peatland Rating</t>
  </si>
  <si>
    <t>Upland Rating</t>
  </si>
  <si>
    <t>Site Rating</t>
  </si>
  <si>
    <t>Table 8 Modifications</t>
  </si>
  <si>
    <t>Final Peatland Rating</t>
  </si>
  <si>
    <t>Final Upland Rating</t>
  </si>
  <si>
    <t>Decision Path</t>
  </si>
  <si>
    <t>DST Recommendation</t>
  </si>
  <si>
    <t>There are landscape deficiencies based on the Forested Land Criteria</t>
  </si>
  <si>
    <t>Access to the site restricted</t>
  </si>
  <si>
    <t>Opportunity to coordinate with activity in area to complete reclamation</t>
  </si>
  <si>
    <t>Access limited by vegetation</t>
  </si>
  <si>
    <t>Access road meets Forested Land vegetation criteria</t>
  </si>
  <si>
    <t>Landscape borrow</t>
  </si>
  <si>
    <t>Landscape borrow can be reclaimed to meet Forested Land criteria</t>
  </si>
  <si>
    <t>Dugout borrow can be reclaimed to a functional mineral wetland</t>
  </si>
  <si>
    <t>Rationale</t>
  </si>
  <si>
    <t>Landscape deficiencies can be mitigated and/or be justified with a variance</t>
  </si>
  <si>
    <t>Vegetation deficiencies can be mitigated and/or justified with a variance</t>
  </si>
  <si>
    <t>Landscape borrow vegetation meets Forested Land criteria</t>
  </si>
  <si>
    <t>Two or more variances will be required for pad/access road to be certified under the Forested Land Criteria</t>
  </si>
  <si>
    <t>No variances OR one variance will be required for pad/access road to be certified under the Forested Land Criteria</t>
  </si>
  <si>
    <t>No evidence of use of pad/access road by wildlife OR use of pad/access road by third parties is affecting site ecological function</t>
  </si>
  <si>
    <t>Pad/access road being used by wildlife OR use of pad/access road by third parties is not affecting site ecological function</t>
  </si>
  <si>
    <t>Adjacent and Regional Impacts</t>
  </si>
  <si>
    <t>Description</t>
  </si>
  <si>
    <t>Peatland</t>
  </si>
  <si>
    <t>Upland</t>
  </si>
  <si>
    <t>If the Site Rating in Row 8 of the Initial Site Results Tab is &lt;3 fill in the information in Rows 4 to 11</t>
  </si>
  <si>
    <t>The initial site results are automatically generated from the DST Data Tab</t>
  </si>
  <si>
    <t>Provide the rationale for choosing Yes or NO, applicable, for each decision node.  This may be done in the Tab or in the printed (Word) version of the Tab.</t>
  </si>
  <si>
    <t>Land Use Recommendation</t>
  </si>
  <si>
    <t>Final Land Use Recommendation</t>
  </si>
  <si>
    <t>Adjacent and Regional Decision Support Tool (Nodes 1-6)</t>
  </si>
  <si>
    <t>Site-specific Considerations Decision Support Tool (Nodes 7-12)</t>
  </si>
  <si>
    <t>Access Decision Support Tool (Nodes 13-16)</t>
  </si>
  <si>
    <r>
      <rPr>
        <sz val="11"/>
        <color rgb="FFFF0000"/>
        <rFont val="Calibri"/>
        <family val="2"/>
        <scheme val="minor"/>
      </rPr>
      <t>NOTE:</t>
    </r>
    <r>
      <rPr>
        <sz val="11"/>
        <color theme="1"/>
        <rFont val="Calibri"/>
        <family val="2"/>
        <scheme val="minor"/>
      </rPr>
      <t xml:space="preserve"> If the Site Rating is &lt;3, then the Site Rating Modifications Tab is used, otherwise the Land Use Recommendation is the Final Land Use Recommendation</t>
    </r>
  </si>
  <si>
    <t>Yes</t>
  </si>
  <si>
    <t>No</t>
  </si>
  <si>
    <t>Not applicable</t>
  </si>
  <si>
    <t>Mineral pad causing off-site hydrology and/or vegetation impacts in adjacent area</t>
  </si>
  <si>
    <t>The mineral pad meets Forested Land vegetation criteria</t>
  </si>
  <si>
    <t>There is evidence of mineral pad soil limitations for long-term ecological sustainability</t>
  </si>
  <si>
    <t>Mineral pad soil limitations can be mitigated</t>
  </si>
  <si>
    <t>Suitable location available to receive/use all mineral pad material?</t>
  </si>
  <si>
    <t>Dugout borrow is a functional mineral wetland</t>
  </si>
  <si>
    <t>Offsite impacts can be alleviated by partial mineral pad removal</t>
  </si>
  <si>
    <t>Adjacent area is a forested upland and peatland complex</t>
  </si>
  <si>
    <t>Local area is a forested upland and peatland complex</t>
  </si>
  <si>
    <t>Peatland reclamation of mineral pad would cause adverse impacts to surrounding peatland</t>
  </si>
  <si>
    <t>Successful peatland reclamation of mineral pad likely</t>
  </si>
  <si>
    <t>Glossary</t>
  </si>
  <si>
    <t>Alleviated</t>
  </si>
  <si>
    <t>Adjacent Area</t>
  </si>
  <si>
    <t>Forested Upland and Peatland Complex</t>
  </si>
  <si>
    <t>DST</t>
  </si>
  <si>
    <t>Term</t>
  </si>
  <si>
    <t>Definition</t>
  </si>
  <si>
    <t>Local Area</t>
  </si>
  <si>
    <t>Off-site Hydrology Impact</t>
  </si>
  <si>
    <t>Off-site Vegetation Impact</t>
  </si>
  <si>
    <t>Partial Mineral Pad Removal</t>
  </si>
  <si>
    <t>Off-site hydrology, chemistry and/or vegetation impacts are lessened or eliminated.</t>
  </si>
  <si>
    <t>The area within 100 m of the edge of the mineral pad. </t>
  </si>
  <si>
    <t>The local area consists of a mixture of forested uplands and peatlands including transitional areas.</t>
  </si>
  <si>
    <t>The area within 500 m of the edge of the mineral pad.  Professional judgement may be used to expand the assessment area where the peatland is large or where natural landform patterns only become apparent at a broader scale. </t>
  </si>
  <si>
    <t>Flooding or low water levels, or changing flow pattern/directions, leading to off-site vegetation impacts in the adjacent area.</t>
  </si>
  <si>
    <t>Includes, but is not limited to, mortality, dieback, discolouration, reduced growth, reduced seed production, changes in species composition and assemblages that may result in long term implications for ecological sustainability.</t>
  </si>
  <si>
    <t>Refers to any instance where a portion of the mineral pad is removed to alleviate drainage issues and/or reclaim part of the site to a peatland.  For the purposes of the DFST, it does not specifically refer to the partial pad removal peatland reclamation technique, in which mineral material is removed to lower the pad surface toward the surrounding peatland elevation to re-establish hydrologic conditions that support peatland vegetation establishment.  When this reclamation technique is successfully applied across an entire site, no land use change approval is required because the site is being returned to its original land use (peatland).</t>
  </si>
  <si>
    <t>Adjacent and Regional Impacts Decision Support Tool Supporting Information</t>
  </si>
  <si>
    <t>Factors to consider when answering Yes or No for decision nodes in the Adjacent and Regional Impacts Decision Support Tool.</t>
  </si>
  <si>
    <t>Mineral pad material chemistry</t>
  </si>
  <si>
    <t>Existing erosion</t>
  </si>
  <si>
    <t>Potential for erosion and peatland siltation</t>
  </si>
  <si>
    <t>Access road orientation</t>
  </si>
  <si>
    <t>1: Mineral pad causing off-site hydrology and/or vegetation impacts in the adjacent area</t>
  </si>
  <si>
    <t>Evidence of active erosion</t>
  </si>
  <si>
    <t>Exposed mineral soil</t>
  </si>
  <si>
    <t>Evidence of water ponding upstream and not downstream of the mineral pad</t>
  </si>
  <si>
    <t>Tree mortality exceeding 20%</t>
  </si>
  <si>
    <t>Tree density varies by more than 50%</t>
  </si>
  <si>
    <t>Tree height varies by more than 50%</t>
  </si>
  <si>
    <t>Access road is closer to perpendicular than parallel to the peatland flow regime</t>
  </si>
  <si>
    <t>Access road has a bend or curve</t>
  </si>
  <si>
    <t>No evidence of active erosion</t>
  </si>
  <si>
    <t>Mineral pad vegetated with no mineral soil exposed</t>
  </si>
  <si>
    <t>No evidence of water ponding OR comparable ponding upstream and downstream of the mineral pad</t>
  </si>
  <si>
    <t>Tree mortality less than 20%</t>
  </si>
  <si>
    <t>Tree density varies by 50% or less</t>
  </si>
  <si>
    <t>Tree height varies by 50% or less</t>
  </si>
  <si>
    <t>Access road is closer to parallel than perpendicular to the peatland flow regime</t>
  </si>
  <si>
    <t>Access road is straight</t>
  </si>
  <si>
    <t>2: Offsite impacts can be alleviated by partial mineral pad removal</t>
  </si>
  <si>
    <t>Level of effort</t>
  </si>
  <si>
    <t>Major site work AND/OR large equipment required to alleviate off-site impacts</t>
  </si>
  <si>
    <t>Impacts to peatland</t>
  </si>
  <si>
    <t>Removal efforts will alleviate impacts OR will only have a short-term negative effect on peatland hydrology or vegetation</t>
  </si>
  <si>
    <t>Removal efforts will not alleviate impacts OR will have a long-term negative effect on peatland hydrology or vegetation</t>
  </si>
  <si>
    <t>3: Adjacent area is a forested upland and peatland complex</t>
  </si>
  <si>
    <t>Forested upland and peatland composition</t>
  </si>
  <si>
    <t>Adjacent area is a mosaic of forested uplands, bogs and fens OR a transitional area between forested upland and peatland</t>
  </si>
  <si>
    <t>Adjacent area is a large, continuous fen or bog</t>
  </si>
  <si>
    <t>4: Local area is a forested upland and peatland complex</t>
  </si>
  <si>
    <t>Local area is a mosaic of forested uplands, bogs and fens OR a transitional area between forested upland and peatland</t>
  </si>
  <si>
    <t>Local area is a large, continuous fen or bog</t>
  </si>
  <si>
    <t>5: Peatland reclamation of mineral pad would cause adverse impacts to surrounding peatland</t>
  </si>
  <si>
    <t>Potential chemical impacts to peatland</t>
  </si>
  <si>
    <t>Major chemical impacts (e.g., salinity, pH) likely</t>
  </si>
  <si>
    <t>Minor chemical impacts (e.g., salinity, pH) likely</t>
  </si>
  <si>
    <t>Potential siltation impacts to peatland</t>
  </si>
  <si>
    <t>Major siltation impacts likely</t>
  </si>
  <si>
    <t>Minor siltation impacts likely</t>
  </si>
  <si>
    <t>6: Successful peatland reclamation of mineral pad likely</t>
  </si>
  <si>
    <t>Full peatland reclamation</t>
  </si>
  <si>
    <t>Sphagnum moss dominated peat under mineral pad with minimal changes in physiochemical characteristics</t>
  </si>
  <si>
    <t>Original peat absent OR highly humified/decomposed OR highly compressed OR true moss, sedge, shrub dominated peat with poor physical strength</t>
  </si>
  <si>
    <t>Partial peatland reclamation</t>
  </si>
  <si>
    <t>Local area is fen with mineral rich water</t>
  </si>
  <si>
    <t>Local area is bog or swamp</t>
  </si>
  <si>
    <t>Peatland vegetation donor site</t>
  </si>
  <si>
    <t>Nearby donor site (Sphagnum and brown mosses) available</t>
  </si>
  <si>
    <t>No nearby donor sites</t>
  </si>
  <si>
    <t>Vegetation type</t>
  </si>
  <si>
    <t>Multiple desirable species present OR likely to develop</t>
  </si>
  <si>
    <t>Monoculture of cattails or undesirable species present OR likely to develop</t>
  </si>
  <si>
    <t xml:space="preserve">Numbered dark bars represent a specific decision node in the DST Decision Path tab. </t>
  </si>
  <si>
    <t>Site-Specific Considerations</t>
  </si>
  <si>
    <t>Mitigated</t>
  </si>
  <si>
    <t>Landscape Deficiencies</t>
  </si>
  <si>
    <t>Rooting Restrictions</t>
  </si>
  <si>
    <t>Soil Limitations</t>
  </si>
  <si>
    <t>Vegetation Deficiencies</t>
  </si>
  <si>
    <t>Landscape, soil, or vegetation limitations or deficiencies are reduced or eliminated by work which will not impact the existing site characteristics that meet the Forested Land Criteria.</t>
  </si>
  <si>
    <t>Reclamation deficiencies that prevent the site from passing Forested Land landscape criteria.</t>
  </si>
  <si>
    <t>Physical and/or chemical barriers (e.g., soil compaction, geotextile) that will result in roots being unable to extend to a depth equivalent to control vegetation.</t>
  </si>
  <si>
    <t>Soil characteristics that are likely to impede establishment or growth of desired vegetation (e.g., rooting restrictions due to compaction, drought/flooding, mineral pad material chemistry, presence of shallow geotextile or corduroy).</t>
  </si>
  <si>
    <t>Reclamation deficiencies that prevent the site from passing Forested Land vegetation criteria.</t>
  </si>
  <si>
    <t>Site-specific Considerations Decision Support Tool Supporting Information</t>
  </si>
  <si>
    <t>Factors to consider when answering Yes or No for decision nodes in the Site-specific Considerations Decision Support Tool.</t>
  </si>
  <si>
    <t>7: The mineral pad meets Forested Land vegetation criteria</t>
  </si>
  <si>
    <t>Vegetation status of mineral pad</t>
  </si>
  <si>
    <t>Mineral pad would pass a Detailed Site Assessment using the Forested Land Criteria with or without a vegetation override</t>
  </si>
  <si>
    <t>Mineral pad has peatland vegetation OR has inappropriate or inadequate forested land vegetation OR is dominated by grass species</t>
  </si>
  <si>
    <t>8: Vegetation deficiencies be mitigated and/or justified with a variance</t>
  </si>
  <si>
    <t>Infill hand planting will address issue</t>
  </si>
  <si>
    <t>Removal of undesirable species and replanting required</t>
  </si>
  <si>
    <t>Grasses are not dominant species</t>
  </si>
  <si>
    <t>Grasses are dominant species</t>
  </si>
  <si>
    <t>Weeds</t>
  </si>
  <si>
    <t>No weeds OR only spot spraying or hand-pulling of a few weeds required</t>
  </si>
  <si>
    <t>Site-wide weed problem</t>
  </si>
  <si>
    <t>9: There are landscape deficiencies based on the Forested Land Criteria</t>
  </si>
  <si>
    <t>Presence of landscape deficiencies</t>
  </si>
  <si>
    <t>Deficiencies in the Forested Land landscape criteria (e.g., bare ground, subsidence, erosion, coarse woody debris, contour) exist on the access road or pad</t>
  </si>
  <si>
    <t>There are no landscape deficiencies on the site (site will pass Forested Land landscape criteria)</t>
  </si>
  <si>
    <t>10: There is evidence of mineral pad soil limitations for long-term ecological sustainability</t>
  </si>
  <si>
    <t>Material is not suitable and there are rooting restrictions</t>
  </si>
  <si>
    <t>Material is suitable and there are no rooting restrictions</t>
  </si>
  <si>
    <t>Liners</t>
  </si>
  <si>
    <t>11: Landscape deficiencies can be mitigated and/or justified with a variance</t>
  </si>
  <si>
    <t>Minor site work required using small equipment</t>
  </si>
  <si>
    <t>Major site work AND/OR large equipment required</t>
  </si>
  <si>
    <t>Impacts to site vegetation</t>
  </si>
  <si>
    <t>Minimal impacts to existing desirable species; may require infill planting</t>
  </si>
  <si>
    <t>Significant impacts to existing desirable species will require replanting</t>
  </si>
  <si>
    <t>12: Mineral pad soil limitations can be mitigated</t>
  </si>
  <si>
    <t xml:space="preserve">Access </t>
  </si>
  <si>
    <t>Limited Access</t>
  </si>
  <si>
    <t>Opportunity to Coordinate Reclamation Work</t>
  </si>
  <si>
    <t>Restricted Access</t>
  </si>
  <si>
    <t>Refers to site accessibility and is broader than just the access road.  NOTE: specific considerations for the impacts caused by the access road are addressed in the Adjacent and Regional Impacts DST and considerations related to the reclamation status of the access road are addressed in the Site-specific Considerations DST.</t>
  </si>
  <si>
    <t>All or part of the access road is revegetated and would meet Forested Land vegetation criteria on upland portions and Peatland vegetation criteria on peatland portions.</t>
  </si>
  <si>
    <t>Operator has other sites to be reclaimed in the area.</t>
  </si>
  <si>
    <t>Site is accessible only by helicopter or amphibious vehicle (Adapted from Alberta Environment and Parks (2017)) or boat OR site is accessible only by using other revegetated access roads OR site access requires constructing crossings over critical fish habitat.</t>
  </si>
  <si>
    <t>Access Decision Support Tool Supporting Information</t>
  </si>
  <si>
    <t>Factors to consider when answering Yes or No for decision nodes in the Access Decision Support Tool.</t>
  </si>
  <si>
    <t>13: Access to the site restricted</t>
  </si>
  <si>
    <t>Site remoteness</t>
  </si>
  <si>
    <t>Site only accessible in winter</t>
  </si>
  <si>
    <t>Site accessible by all-weather road</t>
  </si>
  <si>
    <t>Access road condition</t>
  </si>
  <si>
    <t>Access road will require full or partial reconstruction to provide access causing significant impacts to site conditions</t>
  </si>
  <si>
    <t>Access road can be used with minimal impact to site conditions OR the site is accessible without an access road</t>
  </si>
  <si>
    <t>Access road length</t>
  </si>
  <si>
    <t>14: Opportunity to coordinate with activity in area to complete reclamation</t>
  </si>
  <si>
    <t>Operator portfolio reclamation timeframe</t>
  </si>
  <si>
    <t>Operator has other sites in the area that will be reclaimed within 3 years</t>
  </si>
  <si>
    <t>Operator has no other sites in the area OR the operator’s sites in the area will not be reclaimed for more than 3 years</t>
  </si>
  <si>
    <t>15: Access limited by vegetation</t>
  </si>
  <si>
    <t>Inappropriate or inadequate peatland vegetation present</t>
  </si>
  <si>
    <t>Appropriate peatland vegetation present</t>
  </si>
  <si>
    <t>Appropriate forested land vegetation present</t>
  </si>
  <si>
    <t>Inappropriate or inadequate forested land vegetation present</t>
  </si>
  <si>
    <t>Vegetation status</t>
  </si>
  <si>
    <t>Access road would pass a Detailed Site Assessment using the Forested Land Criteria with or without a vegetation override</t>
  </si>
  <si>
    <t>Access road has peatland vegetation OR has inappropriate or inadequate forested land vegetation OR is dominated by grass species</t>
  </si>
  <si>
    <t>Dugout Borrow</t>
  </si>
  <si>
    <t>Functional Mineral Wetland</t>
  </si>
  <si>
    <t>Landscape Borrow</t>
  </si>
  <si>
    <t>An excavation made to supply fill and/or construction material for a site which, when reclaimed, is designed to hold water for most of the season.</t>
  </si>
  <si>
    <t>An excavation made to supply fill and/or construction material for a site which, when reclaimed, does not hold water for most of the season.</t>
  </si>
  <si>
    <t>Borrow Decision Support Tool Supporting Information</t>
  </si>
  <si>
    <t>Factors to consider when answering Yes or No for decision nodes in the Borrow Decision Support Tool.</t>
  </si>
  <si>
    <t>17: Suitable location available to receive/use mineral pad material</t>
  </si>
  <si>
    <t>Location has been identified (onsite or offsite)</t>
  </si>
  <si>
    <t>Location unknown OR no borrow pit used OR borrow pit certified</t>
  </si>
  <si>
    <t>Mineral material could be reused OR disposed of in a different location</t>
  </si>
  <si>
    <t>No potential for reuse of mineral material OR no site for disposal OR only a portion of mineral material could be reused or disposed of</t>
  </si>
  <si>
    <t>Borrow pit water status</t>
  </si>
  <si>
    <t>Does not hold water for most of the season</t>
  </si>
  <si>
    <t>Holds water for most of the season</t>
  </si>
  <si>
    <t>Landscape borrow would pass a Detailed Site Assessment using the Forested Land Criteria with or without a vegetation override</t>
  </si>
  <si>
    <t>Landscape borrow has inappropriate or inadequate forested land vegetation OR is dominated by grass species</t>
  </si>
  <si>
    <t>Meets site and vegetation conditions needed for a marsh complex</t>
  </si>
  <si>
    <t>Does not meet site and vegetation conditions needed for a marsh complex</t>
  </si>
  <si>
    <t>Minor landscape, soil, or vegetation work using small equipment required</t>
  </si>
  <si>
    <t>Major landscape, soil, or vegetation work AND/OR large equipment required</t>
  </si>
  <si>
    <t>Minor work on vegetation, shoreline or borrow pit contours using small equipment</t>
  </si>
  <si>
    <t>Major work on vegetation, shoreline or borrow pit contours AND/OR large equipment required</t>
  </si>
  <si>
    <t xml:space="preserve">Renkema, K., M. Schneider, D. MacKenzie and C. Chigbo. 2024.  Evaluation of Reclamation Practices on Peatland Wellsites: 2023 Research Program.  Prepared for the Petroleum Technology Alliance of Canada, Calgary, Alberta.  AUPRF2022 – 000118.  56 pp.  https://innotechalberta.ca/app/uploads/2025/02/Evaluation_of_Reclamation_Practices_Stage-3-2023-Report_.pdf </t>
  </si>
  <si>
    <t>Alberta Environment and Sustainable Resource Development, 2013.  2010 Reclamation Criteria for Wellsites and Associated Facilities for Forested Lands (Updated July 2013).  Alberta Environment and Sustainable Resource Development, Edmonton, Alberta.  65 pp.  https://open.alberta.ca/dataset/9df9a066-27a9-450e-85c7-1d56290f3044/resource/09415142-686a-4cfd-94bf-5d6371638354/download/2013-2010-Reclamation-Criteria-Wellsites-Forested-Lands-2013- 07.pdf</t>
  </si>
  <si>
    <t xml:space="preserve">Alberta Environment and Protected Areas, 2026.  Design Guidelines for Reclaiming Pits, Borrow Pits and Quarries to Marsh Complexes.  Alberta Environment and Protected Areas, Edmonton, Alberta.  EPA Land Policy 2026 No. 1.  34 pp.   https://open.alberta.ca/publications/design-guidelines-reclaiming-pits-borrow-pits-quarries-marsh-complexes </t>
  </si>
  <si>
    <t>Specifically in the context of this tool, this refers to the type and quality of a non-peat forming wetland that has established in a borrow.  Where a larger borrow pit has been intentionally reclaimed to a marsh complex following the Design Guidelines for Reclaiming Pits, Borrow Pits and Quarries to Marsh Complexes (Alberta Environment and Protected Areas, 2026), it is typically considered committed to that wetland land use and therefore is not automatically considered as a potential location for receiving removed mineral pad material.  Most borrow pits are too small to meet the site conditions needed for a marsh complex (e.g., larger footprint, multiple wetland zones, gentle slopes) and are therefore considered as a potential location for receiving removed material.  In these instances, the Guidelines for End Land Use Planning for Reclaiming Borrow Pits Supporting Energy Activities on Public Lands (Alberta Environment and Parks, 2022) should be used to evaluate the type and quality of the mineral wetland in the borrow pit.</t>
  </si>
  <si>
    <t xml:space="preserve">Alberta Environment and Parks, 2022. Guidelines for End Land Use Planning for Reclaiming Borrow Pits Supporting Energy Activities on Public Lands. AEP Land Policy 2022 No.1. 8 pp. https://open.alberta.ca/publications/guidelines-end-land-use-planning-for-reclaiming-borrow-pits-supporting-energy-activities </t>
  </si>
  <si>
    <t xml:space="preserve">Soil Quality Criteria Working Group, 1987. Soil Quality Criteria Relative to Disturbance and Reclamation (Revised). Alberta Agriculture, Food and Rural Development, Edmonton, Alberta. 46 pp. https://open.alberta.ca/publications/soil-quality-criteria-relative-to-disturbance-and-reclamation </t>
  </si>
  <si>
    <t xml:space="preserve">Alberta Environment and Parks, 2017.  Reclamation Criteria for Wellsites and Associated Facilities for Peatlands.  Alberta Environment and Parks, Edmonton, Alberta.  142 pp.  https://open.alberta.ca/dataset/d7bb827e-2212-4a44-ab70-224800afae2a/resource/946827c8-193e-434a-a5a6-6125edcf8e7f/download/reclamationcriteriapeatlands-mar2017.pdf  </t>
  </si>
  <si>
    <t>Mineral pad material will be disposed of in a borrow pit</t>
  </si>
  <si>
    <t>19: Landscape borrow</t>
  </si>
  <si>
    <t xml:space="preserve">20. Landscape borrow vegetation meets Forested Land vegetation criteria </t>
  </si>
  <si>
    <t>21: Dugout borrow is a functional mineral wetland</t>
  </si>
  <si>
    <t>22: Landscape borrow can be reclaimed to meet Forested Land criteria</t>
  </si>
  <si>
    <t>23: Dugout borrow can be reclaimed to a functional mineral wetland</t>
  </si>
  <si>
    <t>Destination of the mineral pad material</t>
  </si>
  <si>
    <t>Mineral pad material will be placed in the borrow pit associated with the LOC or MSL OR will be placed in a different borrow pit</t>
  </si>
  <si>
    <t>Mineral pad material will be placed at a known alternative site (e.g., road repair, infrastructure project, disposal location, etc.)</t>
  </si>
  <si>
    <t>18: Mineral pad material will be disposed of in a borrow pit</t>
  </si>
  <si>
    <t>Borrow Decision Support Tool (Nodes 17-23)</t>
  </si>
  <si>
    <r>
      <t xml:space="preserve">Use this Tab when the Site Rating (from the Initial Site Results tab, Row 8) is </t>
    </r>
    <r>
      <rPr>
        <b/>
        <sz val="11"/>
        <rFont val="Calibri"/>
        <family val="2"/>
      </rPr>
      <t>&lt; 3.
For each Factor, select Yes in column C for the appropriate Description (click delete to clear decision)</t>
    </r>
    <r>
      <rPr>
        <b/>
        <sz val="11"/>
        <rFont val="Calibri"/>
        <family val="2"/>
        <scheme val="minor"/>
      </rPr>
      <t>.</t>
    </r>
  </si>
  <si>
    <t>DSTs</t>
  </si>
  <si>
    <t xml:space="preserve">DSTs from the DFST, showing all factors that should be considered when deciding on the applicable Yes or No response to a Decision Node in the DST Decision Path tab. </t>
  </si>
  <si>
    <t>References</t>
  </si>
  <si>
    <t xml:space="preserve">The modified site results are automatically generated from the DST Data Tab and Site Rating Modifications Tab. </t>
  </si>
  <si>
    <t xml:space="preserve">List of terms used in the DST tab. </t>
  </si>
  <si>
    <t>Check the applicable boxes in the list and submit to the AER with your change in land use variance request and the supporting information referred to in the checklist.</t>
  </si>
  <si>
    <t>Rationale for not Reclaiming to Peatland</t>
  </si>
  <si>
    <t>Detailed description of the ecological rationale for not reclaiming the mineral pad to a peatland</t>
  </si>
  <si>
    <t>Alternatives examined to leaving the mineral pad in place and why they were rejected</t>
  </si>
  <si>
    <t>Ecological impacts (type, nature, and extent) caused by removal and disposal of mineral pad material compared to the ecological benefits of returning the site to a peatland</t>
  </si>
  <si>
    <t>How the proposed forested upland site fits into the local and regional environment</t>
  </si>
  <si>
    <t>Ecological benefits of the proposed forested upland site in the local and regional context</t>
  </si>
  <si>
    <t>Site Background Information</t>
  </si>
  <si>
    <t xml:space="preserve">Provide the basic backround information about the site, including: </t>
  </si>
  <si>
    <t>Unique well identifier</t>
  </si>
  <si>
    <t>Public land disposition number – MSL</t>
  </si>
  <si>
    <t>Public land disposition number – LOC</t>
  </si>
  <si>
    <t>Public land disposition number – borrow pit</t>
  </si>
  <si>
    <t>Overlapping land use dispositions/tenures</t>
  </si>
  <si>
    <t>Land use requirement(s) in the public land disposition(s)</t>
  </si>
  <si>
    <t>Spud date</t>
  </si>
  <si>
    <t>Abandonment date</t>
  </si>
  <si>
    <t>Description of reclamation efforts</t>
  </si>
  <si>
    <t>Date of last reclamation work</t>
  </si>
  <si>
    <t>Description of third-party use</t>
  </si>
  <si>
    <t>Summary of discussions with other disposition/tenure holders about leaving the mineral pad in place</t>
  </si>
  <si>
    <t>Results of the Decision Framework and Support Tools</t>
  </si>
  <si>
    <t>Site Results tab data (or equivalent)</t>
  </si>
  <si>
    <t>DST Decision Path tab data (or equivalent)</t>
  </si>
  <si>
    <t>Adjacent and Regional DST Information</t>
  </si>
  <si>
    <t>The following information will help support the results from the Adjacent and Regional DST:</t>
  </si>
  <si>
    <t>Percentage of peatland in local area and adjacent area</t>
  </si>
  <si>
    <t>Adjacent peatland type</t>
  </si>
  <si>
    <t>Description of off-site impacts (comparisons of water levels, tree mortality, tree density, tree height, and vegetation composition between opposite sides of the mineral pad</t>
  </si>
  <si>
    <t>Cause of off-site impacts</t>
  </si>
  <si>
    <t>Mineral pad chemistry</t>
  </si>
  <si>
    <t>Access road mineral pad thickness, width, orientation, and shape</t>
  </si>
  <si>
    <t>Locations along access road where swales could be / have been constructed to allow water flow</t>
  </si>
  <si>
    <t>Parts of the site where peatland reclamation could occur / has occurred</t>
  </si>
  <si>
    <t>Description of other adjacent, local, or regional considerations that would justify a change in land use</t>
  </si>
  <si>
    <t>Site-specific Considerations DST Information</t>
  </si>
  <si>
    <t>The following information will help support the results from the Site-specific Considerations DST:</t>
  </si>
  <si>
    <t>Mineral pad size (m x m)</t>
  </si>
  <si>
    <t>Mineral pad thickness</t>
  </si>
  <si>
    <t>Elevation and slope of each side of the mineral pad adjacent to a peatland</t>
  </si>
  <si>
    <t>Contours of the pad or access road relative to the adjacent peatland</t>
  </si>
  <si>
    <t>Depth to moisture</t>
  </si>
  <si>
    <t>Mineral pad vegetation assessment information – upland areas</t>
  </si>
  <si>
    <t>Mineral pad vegetation assessment information – peatland areas</t>
  </si>
  <si>
    <t>Description of vegetation deficiency(ies)</t>
  </si>
  <si>
    <t>Proposed mitigation strategy(ies) to correct vegetation deficiency(ies)</t>
  </si>
  <si>
    <t>Description of landscape deficiency(ies)</t>
  </si>
  <si>
    <t>Proposed mitigation strategy(ies) to correct landscape deficiency(ies), or the relevant variance that would be applied for</t>
  </si>
  <si>
    <t>Description of limitations for long-term ecological sustainability</t>
  </si>
  <si>
    <t>Proposed mitigation strategy(ies) to correct limitations</t>
  </si>
  <si>
    <t>Type and depth (m) of liner</t>
  </si>
  <si>
    <t>Access DST Information</t>
  </si>
  <si>
    <t>The following information will help support the results from the Access DST:</t>
  </si>
  <si>
    <t>Access road start location (Qtr – LSD – Sec – Twp – Rng – Mer)</t>
  </si>
  <si>
    <t>Access road end location (Qtr – LSD – Sec – Twp – Rng – Mer)</t>
  </si>
  <si>
    <t>Access road length (m)</t>
  </si>
  <si>
    <t>Access road width (m)</t>
  </si>
  <si>
    <t>Closest all-weather road (name/number)</t>
  </si>
  <si>
    <t>Distance to closest all-weather road or LOC to remain in place (km)</t>
  </si>
  <si>
    <t>Access construction method(s)</t>
  </si>
  <si>
    <t>Length (m) and % of access road padded in peatland</t>
  </si>
  <si>
    <t>Number and location of culverts to be removed</t>
  </si>
  <si>
    <t>Number of channels across the access road (other than those created by removing culverts) allowing crossflow</t>
  </si>
  <si>
    <t>Vegetation assessment information – upland areas</t>
  </si>
  <si>
    <t>Vegetation assessment information – peatland areas</t>
  </si>
  <si>
    <t>Borrow DST Information</t>
  </si>
  <si>
    <t>The following information will help support the results from the Borrow DST:</t>
  </si>
  <si>
    <t>Original borrow pit location (Qtr – LSD – Sec – Twp – Rng – Mer)</t>
  </si>
  <si>
    <t>Distance from mineral pad to original borrow pit (m)</t>
  </si>
  <si>
    <t>Borrow pit type (landscape or dugout)</t>
  </si>
  <si>
    <t>Dugout borrow wetland type</t>
  </si>
  <si>
    <t>Borrow pit vegetation assessment</t>
  </si>
  <si>
    <t>Location(s) where the borrow material may be disposed of</t>
  </si>
  <si>
    <t>Location(s) where the borrow material may be used and the purpose</t>
  </si>
  <si>
    <t>Additional Supporting Information</t>
  </si>
  <si>
    <t>Site surveys</t>
  </si>
  <si>
    <t>Site sketch(es) showing drainage direction and existing trails/roads</t>
  </si>
  <si>
    <t>Site and adjacent area contour sketch/map</t>
  </si>
  <si>
    <t>Air photographs of the site and adjacent area</t>
  </si>
  <si>
    <t>Satellite imagery of the site in a regional context</t>
  </si>
  <si>
    <t>Ground and/or drone photos of the site showing vegetation</t>
  </si>
  <si>
    <t>The following additional supporting informatin will help provide context for the Decision Framework and Support Tools recommendation.</t>
  </si>
  <si>
    <t>Applicable sub-regional plan identified, where relevant</t>
  </si>
  <si>
    <t>Water level differs by 20cm or less between upstream and downstream of the mineral pad</t>
  </si>
  <si>
    <t>Water level difference greater than 20cm between upstream and downstream of the mineral pad</t>
  </si>
  <si>
    <t>Mineral pad is thicker than 0.75m</t>
  </si>
  <si>
    <t>Mineral pad is wider than 10m</t>
  </si>
  <si>
    <t>Geotextile liner is within 1m of the surface</t>
  </si>
  <si>
    <t>No liner used OR corduroy liner used OR geotextile liner removed OR geotextile liner deeper than 1m from the surface</t>
  </si>
  <si>
    <r>
      <t xml:space="preserve">This Calculator is to be used in conjunction with </t>
    </r>
    <r>
      <rPr>
        <i/>
        <sz val="11"/>
        <color theme="1"/>
        <rFont val="Calibri"/>
        <family val="2"/>
        <scheme val="minor"/>
      </rPr>
      <t xml:space="preserve">The Decision Framework and Support Tools for Change in Land Use Applications Related to Mineral Soil Pads in Peatlands on Public Land (2026) </t>
    </r>
    <r>
      <rPr>
        <sz val="11"/>
        <color theme="1"/>
        <rFont val="Calibri"/>
        <family val="2"/>
        <scheme val="minor"/>
      </rPr>
      <t xml:space="preserve">to support Land Use Change Applications. </t>
    </r>
    <r>
      <rPr>
        <u/>
        <sz val="11"/>
        <color theme="1"/>
        <rFont val="Calibri"/>
        <family val="2"/>
        <scheme val="minor"/>
      </rPr>
      <t>Note</t>
    </r>
    <r>
      <rPr>
        <sz val="11"/>
        <color theme="1"/>
        <rFont val="Calibri"/>
        <family val="2"/>
        <scheme val="minor"/>
      </rPr>
      <t>: AEPA has updated the calculator from the version provided by InnoTech Alberta (April 14, 2026) to include additional contextual information and user guidance. No changes were made to the underlying math or formulas.</t>
    </r>
  </si>
  <si>
    <r>
      <t>Grasses</t>
    </r>
    <r>
      <rPr>
        <vertAlign val="superscript"/>
        <sz val="11"/>
        <rFont val="Calibri"/>
        <family val="2"/>
        <scheme val="minor"/>
      </rPr>
      <t>5</t>
    </r>
  </si>
  <si>
    <r>
      <t>Soil physical and chemical parameters</t>
    </r>
    <r>
      <rPr>
        <vertAlign val="superscript"/>
        <sz val="11"/>
        <rFont val="Calibri"/>
        <family val="2"/>
        <scheme val="minor"/>
      </rPr>
      <t>6</t>
    </r>
  </si>
  <si>
    <r>
      <t>Mineral pad thickness</t>
    </r>
    <r>
      <rPr>
        <vertAlign val="superscript"/>
        <sz val="11"/>
        <rFont val="Calibri"/>
        <family val="2"/>
        <scheme val="minor"/>
      </rPr>
      <t>7</t>
    </r>
  </si>
  <si>
    <r>
      <t>Depth to moisture</t>
    </r>
    <r>
      <rPr>
        <vertAlign val="superscript"/>
        <sz val="11"/>
        <rFont val="Calibri"/>
        <family val="2"/>
        <scheme val="minor"/>
      </rPr>
      <t>7</t>
    </r>
  </si>
  <si>
    <r>
      <rPr>
        <vertAlign val="superscript"/>
        <sz val="11"/>
        <color theme="1"/>
        <rFont val="Calibri"/>
        <family val="2"/>
        <scheme val="minor"/>
      </rPr>
      <t>5</t>
    </r>
    <r>
      <rPr>
        <sz val="11"/>
        <color theme="1"/>
        <rFont val="Calibri"/>
        <family val="2"/>
        <scheme val="minor"/>
      </rPr>
      <t xml:space="preserve"> Interpreted from the 2023 Research Program (Renkema et al., 2024) but not based on statistical results; refer to the report for methods on characterizing these factors.</t>
    </r>
  </si>
  <si>
    <r>
      <rPr>
        <vertAlign val="superscript"/>
        <sz val="11"/>
        <color theme="1"/>
        <rFont val="Calibri"/>
        <family val="2"/>
        <scheme val="minor"/>
      </rPr>
      <t>6</t>
    </r>
    <r>
      <rPr>
        <sz val="11"/>
        <color theme="1"/>
        <rFont val="Calibri"/>
        <family val="2"/>
        <scheme val="minor"/>
      </rPr>
      <t xml:space="preserve"> Based on results from the 2023 Research Program (Renkema et al., 2024); refer to the report for methods on characterizing these factors.  NOTE: This question addresses the onsite effects of mineral pad chemistry whereas the question in Node 1 of the Adjacent and Regional Impacts DST addresses the offsite effects of mineral pad chemistry.  Suitability in Node 10 is based on Soil Quality Criteria Working Group (1987).</t>
    </r>
  </si>
  <si>
    <r>
      <rPr>
        <vertAlign val="superscript"/>
        <sz val="11"/>
        <color theme="1"/>
        <rFont val="Calibri"/>
        <family val="2"/>
        <scheme val="minor"/>
      </rPr>
      <t xml:space="preserve">7 </t>
    </r>
    <r>
      <rPr>
        <sz val="11"/>
        <color theme="1"/>
        <rFont val="Calibri"/>
        <family val="2"/>
        <scheme val="minor"/>
      </rPr>
      <t>Some sites in the 2023 Research Program (Renkema et al., 2024) had adequate forest vegetation on mineral pads deeper than 1.2 m suggesting that soil limitations on deeper mineral pads may not always restrict forest development.</t>
    </r>
  </si>
  <si>
    <r>
      <t xml:space="preserve">Unsuitable pad chemistry </t>
    </r>
    <r>
      <rPr>
        <vertAlign val="superscript"/>
        <sz val="11"/>
        <rFont val="Calibri"/>
        <family val="2"/>
        <scheme val="minor"/>
      </rPr>
      <t>1</t>
    </r>
  </si>
  <si>
    <r>
      <t xml:space="preserve">Suitable pad chemistry </t>
    </r>
    <r>
      <rPr>
        <vertAlign val="superscript"/>
        <sz val="11"/>
        <rFont val="Calibri"/>
        <family val="2"/>
        <scheme val="minor"/>
      </rPr>
      <t>1</t>
    </r>
  </si>
  <si>
    <r>
      <t>Water ponding</t>
    </r>
    <r>
      <rPr>
        <vertAlign val="superscript"/>
        <sz val="11"/>
        <rFont val="Calibri"/>
        <family val="2"/>
        <scheme val="minor"/>
      </rPr>
      <t>2</t>
    </r>
  </si>
  <si>
    <r>
      <t>Water levels</t>
    </r>
    <r>
      <rPr>
        <vertAlign val="superscript"/>
        <sz val="11"/>
        <rFont val="Calibri"/>
        <family val="2"/>
        <scheme val="minor"/>
      </rPr>
      <t>2</t>
    </r>
  </si>
  <si>
    <r>
      <t>Tree mortality</t>
    </r>
    <r>
      <rPr>
        <vertAlign val="superscript"/>
        <sz val="11"/>
        <rFont val="Calibri"/>
        <family val="2"/>
        <scheme val="minor"/>
      </rPr>
      <t>2</t>
    </r>
  </si>
  <si>
    <r>
      <t>Tree density</t>
    </r>
    <r>
      <rPr>
        <vertAlign val="superscript"/>
        <sz val="11"/>
        <rFont val="Calibri"/>
        <family val="2"/>
        <scheme val="minor"/>
      </rPr>
      <t>2</t>
    </r>
  </si>
  <si>
    <r>
      <t>Tree height</t>
    </r>
    <r>
      <rPr>
        <vertAlign val="superscript"/>
        <sz val="11"/>
        <rFont val="Calibri"/>
        <family val="2"/>
        <scheme val="minor"/>
      </rPr>
      <t>2</t>
    </r>
  </si>
  <si>
    <r>
      <t>Access road mineral pad thickness</t>
    </r>
    <r>
      <rPr>
        <vertAlign val="superscript"/>
        <sz val="11"/>
        <rFont val="Calibri"/>
        <family val="2"/>
        <scheme val="minor"/>
      </rPr>
      <t>3</t>
    </r>
  </si>
  <si>
    <r>
      <t>Access road mineral pad width</t>
    </r>
    <r>
      <rPr>
        <vertAlign val="superscript"/>
        <sz val="11"/>
        <rFont val="Calibri"/>
        <family val="2"/>
        <scheme val="minor"/>
      </rPr>
      <t>3</t>
    </r>
  </si>
  <si>
    <r>
      <t>Access road shape</t>
    </r>
    <r>
      <rPr>
        <vertAlign val="superscript"/>
        <sz val="11"/>
        <rFont val="Calibri"/>
        <family val="2"/>
        <scheme val="minor"/>
      </rPr>
      <t>3</t>
    </r>
  </si>
  <si>
    <r>
      <t xml:space="preserve">Minor site work AND/OR small equipment required to alleviate off-site impacts </t>
    </r>
    <r>
      <rPr>
        <vertAlign val="superscript"/>
        <sz val="11"/>
        <rFont val="Calibri"/>
        <family val="2"/>
        <scheme val="minor"/>
      </rPr>
      <t>4</t>
    </r>
  </si>
  <si>
    <r>
      <rPr>
        <vertAlign val="superscript"/>
        <sz val="11"/>
        <color theme="1"/>
        <rFont val="Calibri"/>
        <family val="2"/>
        <scheme val="minor"/>
      </rPr>
      <t xml:space="preserve">1 </t>
    </r>
    <r>
      <rPr>
        <sz val="11"/>
        <color theme="1"/>
        <rFont val="Calibri"/>
        <family val="2"/>
        <scheme val="minor"/>
      </rPr>
      <t>Based on Soil Quality Criteria Working Group (1987).</t>
    </r>
  </si>
  <si>
    <r>
      <rPr>
        <vertAlign val="superscript"/>
        <sz val="11"/>
        <color theme="1"/>
        <rFont val="Calibri"/>
        <family val="2"/>
        <scheme val="minor"/>
      </rPr>
      <t>2</t>
    </r>
    <r>
      <rPr>
        <sz val="11"/>
        <color theme="1"/>
        <rFont val="Calibri"/>
        <family val="2"/>
        <scheme val="minor"/>
      </rPr>
      <t xml:space="preserve"> Interpreted from the 2023 Research Program (Renkema et al., 2024) but not based on statistical results; refer to the report for methods on characterizing these factors.</t>
    </r>
  </si>
  <si>
    <r>
      <rPr>
        <vertAlign val="superscript"/>
        <sz val="11"/>
        <color theme="1"/>
        <rFont val="Calibri"/>
        <family val="2"/>
        <scheme val="minor"/>
      </rPr>
      <t>3</t>
    </r>
    <r>
      <rPr>
        <sz val="11"/>
        <color theme="1"/>
        <rFont val="Calibri"/>
        <family val="2"/>
        <scheme val="minor"/>
      </rPr>
      <t xml:space="preserve"> Based on results from the 2023 Research Program (Renkema et al., 2024); refer to the report for methods on characterizing these factors.</t>
    </r>
  </si>
  <si>
    <r>
      <rPr>
        <vertAlign val="superscript"/>
        <sz val="11"/>
        <color theme="1"/>
        <rFont val="Calibri"/>
        <family val="2"/>
        <scheme val="minor"/>
      </rPr>
      <t>4</t>
    </r>
    <r>
      <rPr>
        <sz val="11"/>
        <color theme="1"/>
        <rFont val="Calibri"/>
        <family val="2"/>
        <scheme val="minor"/>
      </rPr>
      <t xml:space="preserve"> In most cases requiring excavation of mineral material, remediation is likely to result in significant peatland disturbance.</t>
    </r>
  </si>
  <si>
    <r>
      <t>Access road peatland vegetation</t>
    </r>
    <r>
      <rPr>
        <vertAlign val="superscript"/>
        <sz val="11"/>
        <rFont val="Calibri"/>
        <family val="2"/>
        <scheme val="minor"/>
      </rPr>
      <t>8</t>
    </r>
  </si>
  <si>
    <r>
      <t>Access road forested land vegetation</t>
    </r>
    <r>
      <rPr>
        <vertAlign val="superscript"/>
        <sz val="11"/>
        <rFont val="Calibri"/>
        <family val="2"/>
        <scheme val="minor"/>
      </rPr>
      <t>9</t>
    </r>
  </si>
  <si>
    <r>
      <t xml:space="preserve">16. Access </t>
    </r>
    <r>
      <rPr>
        <sz val="11"/>
        <color rgb="FF000000"/>
        <rFont val="Times New Roman"/>
        <family val="1"/>
      </rPr>
      <t> </t>
    </r>
    <r>
      <rPr>
        <b/>
        <sz val="11"/>
        <color rgb="FF000000"/>
        <rFont val="Calibri"/>
        <family val="2"/>
        <scheme val="minor"/>
      </rPr>
      <t xml:space="preserve">road meets Forested Land vegetation criteria </t>
    </r>
  </si>
  <si>
    <r>
      <rPr>
        <vertAlign val="superscript"/>
        <sz val="11"/>
        <color theme="1"/>
        <rFont val="Calibri"/>
        <family val="2"/>
        <scheme val="minor"/>
      </rPr>
      <t xml:space="preserve">8 </t>
    </r>
    <r>
      <rPr>
        <sz val="11"/>
        <color theme="1"/>
        <rFont val="Calibri"/>
        <family val="2"/>
        <scheme val="minor"/>
      </rPr>
      <t>Based on the Peatland Criteria.</t>
    </r>
  </si>
  <si>
    <r>
      <rPr>
        <vertAlign val="superscript"/>
        <sz val="11"/>
        <color theme="1"/>
        <rFont val="Calibri"/>
        <family val="2"/>
        <scheme val="minor"/>
      </rPr>
      <t xml:space="preserve">9 </t>
    </r>
    <r>
      <rPr>
        <sz val="11"/>
        <color theme="1"/>
        <rFont val="Calibri"/>
        <family val="2"/>
        <scheme val="minor"/>
      </rPr>
      <t>Based on the Forested Land Criteria.</t>
    </r>
  </si>
  <si>
    <r>
      <t>Original borrow pit location</t>
    </r>
    <r>
      <rPr>
        <vertAlign val="superscript"/>
        <sz val="11"/>
        <color theme="1"/>
        <rFont val="Calibri"/>
        <family val="2"/>
        <scheme val="minor"/>
      </rPr>
      <t>10</t>
    </r>
  </si>
  <si>
    <r>
      <t>Alternative site</t>
    </r>
    <r>
      <rPr>
        <vertAlign val="superscript"/>
        <sz val="11"/>
        <color theme="1"/>
        <rFont val="Calibri"/>
        <family val="2"/>
        <scheme val="minor"/>
      </rPr>
      <t>10</t>
    </r>
  </si>
  <si>
    <r>
      <t>Site and vegetation condition</t>
    </r>
    <r>
      <rPr>
        <vertAlign val="superscript"/>
        <sz val="11"/>
        <color theme="1"/>
        <rFont val="Calibri"/>
        <family val="2"/>
        <scheme val="minor"/>
      </rPr>
      <t>11</t>
    </r>
  </si>
  <si>
    <r>
      <rPr>
        <vertAlign val="superscript"/>
        <sz val="11"/>
        <color theme="1"/>
        <rFont val="Calibri"/>
        <family val="2"/>
        <scheme val="minor"/>
      </rPr>
      <t xml:space="preserve">10 </t>
    </r>
    <r>
      <rPr>
        <sz val="11"/>
        <color theme="1"/>
        <rFont val="Calibri"/>
        <family val="2"/>
        <scheme val="minor"/>
      </rPr>
      <t>Practitioners will need to document efforts to identify borrow pit location and alternative sites.</t>
    </r>
  </si>
  <si>
    <r>
      <rPr>
        <vertAlign val="superscript"/>
        <sz val="11"/>
        <color theme="1"/>
        <rFont val="Calibri"/>
        <family val="2"/>
        <scheme val="minor"/>
      </rPr>
      <t xml:space="preserve">11 </t>
    </r>
    <r>
      <rPr>
        <sz val="11"/>
        <color theme="1"/>
        <rFont val="Calibri"/>
        <family val="2"/>
        <scheme val="minor"/>
      </rPr>
      <t>Based on Design Guidelines for Reclaiming Pits, Borrow Pits and Quarries to Marsh Complexes (Alberta Environment and Protected Areas, 2026).</t>
    </r>
  </si>
  <si>
    <t>No evidence of moisture or water level (e.g., gleying, mottling) within 1.1 m of the surface</t>
  </si>
  <si>
    <t>Mineral pad is thinner than 0.75 m</t>
  </si>
  <si>
    <t>Mineral pad is narrower than 10 m</t>
  </si>
  <si>
    <t>Thickness is greater than 1.2 m</t>
  </si>
  <si>
    <t>Thickness is less than 1.2 m</t>
  </si>
  <si>
    <t>Evidence of moisture or water level (e.g., gleying, mottling) within 1.1 m of the surface</t>
  </si>
  <si>
    <t>Access road length from an all-weather road, or an LOC that will remain after the site is certified, is more than 100 m</t>
  </si>
  <si>
    <t>Access road length from an all-weather road, or an LOC that will remain after the site is certified, is less than 100 m</t>
  </si>
  <si>
    <t xml:space="preserve"> </t>
  </si>
  <si>
    <t xml:space="preserve">Use the dropdown menus to fill in the Decision Path for each DST.
</t>
  </si>
  <si>
    <r>
      <t xml:space="preserve">Always work through the questions in order, from top to bottom. Do not skip questions, as each answer determines the next question. “Not applicable” may be selected where appropriate. In some cases, a response marked “Not applicable” may need to be changed to “Yes” or “No” to follow the correct path. </t>
    </r>
    <r>
      <rPr>
        <b/>
        <sz val="11"/>
        <rFont val="Calibri"/>
        <family val="2"/>
        <scheme val="minor"/>
      </rPr>
      <t>If the required questions are not completed in order or responses are not updated as needed, no DST recommendation will appear.</t>
    </r>
  </si>
  <si>
    <t>If you change an earlier answer and it affects the overall path, it is best practice to restart from the top. You may clear inputs using the Delete key (the Backspace key will not work and may cause an error message).</t>
  </si>
  <si>
    <t>Applicants should complete the checklist by marking all applicable items and confirming that the corresponding information is included in the DFST decision path rationale, consolidated recommendation, or supporting documentation (e.g., maps, photographs, site data).</t>
  </si>
  <si>
    <t>DST Decision Path (must be included in ALL applications)</t>
  </si>
  <si>
    <t>Initial Site Results Tab (must be included in ALL applications)</t>
  </si>
  <si>
    <t>Site Rating Modifications Tab (must be included in applications where the initial site result is &lt;3)</t>
  </si>
  <si>
    <t>Modified Site Results Tab (must be included in applications where the initial site result is &lt;3)</t>
  </si>
  <si>
    <r>
      <t xml:space="preserve">Approved </t>
    </r>
    <r>
      <rPr>
        <i/>
        <sz val="11"/>
        <color theme="1"/>
        <rFont val="Calibri"/>
        <family val="2"/>
        <scheme val="minor"/>
      </rPr>
      <t>Water Act</t>
    </r>
    <r>
      <rPr>
        <sz val="11"/>
        <color theme="1"/>
        <rFont val="Calibri"/>
        <family val="2"/>
        <scheme val="minor"/>
      </rPr>
      <t xml:space="preserve"> authorization for wetland replacement, where required under applicable legislation or policy</t>
    </r>
  </si>
  <si>
    <r>
      <t>Estimated borrow pit volume (m</t>
    </r>
    <r>
      <rPr>
        <vertAlign val="superscript"/>
        <sz val="11"/>
        <color theme="1"/>
        <rFont val="Calibri"/>
        <family val="2"/>
        <scheme val="minor"/>
      </rPr>
      <t>3</t>
    </r>
    <r>
      <rPr>
        <sz val="11"/>
        <color theme="1"/>
        <rFont val="Calibri"/>
        <family val="2"/>
        <scheme val="minor"/>
      </rPr>
      <t>)</t>
    </r>
  </si>
  <si>
    <r>
      <t>Estimated mineral pad material volume (m</t>
    </r>
    <r>
      <rPr>
        <vertAlign val="superscript"/>
        <sz val="11"/>
        <color theme="1"/>
        <rFont val="Calibri"/>
        <family val="2"/>
        <scheme val="minor"/>
      </rPr>
      <t>3</t>
    </r>
    <r>
      <rPr>
        <sz val="11"/>
        <color theme="1"/>
        <rFont val="Calibri"/>
        <family val="2"/>
        <scheme val="minor"/>
      </rPr>
      <t>)</t>
    </r>
  </si>
  <si>
    <t>DFST Applicaton Checklist (must be included in ALL applications)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</si>
</sst>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11"/>
      <color rgb="FF000000"/>
      <name val="Calibri"/>
      <family val="2"/>
      <scheme val="minor"/>
    </font>
    <font>
      <b/>
      <sz val="11"/>
      <color rgb="FF000000"/>
      <name val="Calibri"/>
      <family val="2"/>
      <scheme val="minor"/>
    </font>
    <font>
      <b/>
      <sz val="11"/>
      <color theme="1"/>
      <name val="Calibri"/>
      <family val="2"/>
      <scheme val="minor"/>
    </font>
    <font>
      <sz val="11"/>
      <color rgb="FFFF0000"/>
      <name val="Calibri"/>
      <family val="2"/>
      <scheme val="minor"/>
    </font>
    <font>
      <b/>
      <sz val="11"/>
      <name val="Calibri"/>
      <family val="2"/>
      <scheme val="minor"/>
    </font>
    <font>
      <sz val="11"/>
      <name val="Calibri"/>
      <family val="2"/>
      <scheme val="minor"/>
    </font>
    <font>
      <b/>
      <sz val="11"/>
      <name val="Calibri"/>
      <family val="2"/>
    </font>
    <font>
      <b/>
      <sz val="18"/>
      <name val="Calibri"/>
      <family val="2"/>
      <scheme val="minor"/>
    </font>
    <font>
      <sz val="12"/>
      <name val="Calibri"/>
      <family val="2"/>
      <scheme val="minor"/>
    </font>
    <font>
      <sz val="12"/>
      <color theme="1"/>
      <name val="Calibri"/>
      <family val="2"/>
      <scheme val="minor"/>
    </font>
    <font>
      <vertAlign val="superscript"/>
      <sz val="11"/>
      <color theme="1"/>
      <name val="Calibri"/>
      <family val="2"/>
      <scheme val="minor"/>
    </font>
    <font>
      <u/>
      <sz val="11"/>
      <color theme="1"/>
      <name val="Calibri"/>
      <family val="2"/>
      <scheme val="minor"/>
    </font>
    <font>
      <b/>
      <u/>
      <sz val="11"/>
      <name val="Calibri"/>
      <family val="2"/>
      <scheme val="minor"/>
    </font>
    <font>
      <i/>
      <sz val="11"/>
      <color theme="1"/>
      <name val="Calibri"/>
      <family val="2"/>
      <scheme val="minor"/>
    </font>
    <font>
      <vertAlign val="superscript"/>
      <sz val="11"/>
      <name val="Calibri"/>
      <family val="2"/>
      <scheme val="minor"/>
    </font>
    <font>
      <sz val="11"/>
      <color rgb="FF000000"/>
      <name val="Times New Roman"/>
      <family val="1"/>
    </font>
  </fonts>
  <fills count="9">
    <fill>
      <patternFill patternType="none"/>
    </fill>
    <fill>
      <patternFill patternType="gray125"/>
    </fill>
    <fill>
      <patternFill patternType="solid">
        <fgColor theme="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FFF00"/>
        <bgColor indexed="64"/>
      </patternFill>
    </fill>
    <fill>
      <patternFill patternType="solid">
        <fgColor rgb="FFBFBFBF"/>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medium">
        <color indexed="64"/>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s>
  <cellStyleXfs count="1">
    <xf numFmtId="0" fontId="0" fillId="0" borderId="0"/>
  </cellStyleXfs>
  <cellXfs count="127">
    <xf numFmtId="0" fontId="0" fillId="0" borderId="0" xfId="0"/>
    <xf numFmtId="0" fontId="3" fillId="0" borderId="0" xfId="0" applyFont="1"/>
    <xf numFmtId="0" fontId="3" fillId="0" borderId="0" xfId="0" applyFont="1" applyAlignment="1">
      <alignment wrapText="1"/>
    </xf>
    <xf numFmtId="0" fontId="6" fillId="0" borderId="0" xfId="0" applyFont="1" applyAlignment="1">
      <alignment wrapText="1"/>
    </xf>
    <xf numFmtId="0" fontId="0" fillId="0" borderId="0" xfId="0" quotePrefix="1"/>
    <xf numFmtId="0" fontId="0" fillId="0" borderId="7" xfId="0" applyBorder="1" applyAlignment="1">
      <alignment horizontal="left" vertical="top" wrapText="1"/>
    </xf>
    <xf numFmtId="0" fontId="0" fillId="0" borderId="0" xfId="0" applyAlignment="1">
      <alignment vertical="top" wrapText="1"/>
    </xf>
    <xf numFmtId="0" fontId="13" fillId="7" borderId="0" xfId="0" applyFont="1" applyFill="1" applyAlignment="1">
      <alignment wrapText="1"/>
    </xf>
    <xf numFmtId="0" fontId="0" fillId="0" borderId="0" xfId="0" applyAlignment="1">
      <alignment vertical="center" wrapText="1"/>
    </xf>
    <xf numFmtId="0" fontId="0" fillId="0" borderId="0" xfId="0" applyAlignment="1">
      <alignment horizontal="left" wrapText="1"/>
    </xf>
    <xf numFmtId="0" fontId="0" fillId="0" borderId="0" xfId="0" applyAlignment="1">
      <alignment wrapText="1"/>
    </xf>
    <xf numFmtId="0" fontId="0" fillId="0" borderId="0" xfId="0" applyAlignment="1">
      <alignment horizontal="left" vertical="top" wrapText="1"/>
    </xf>
    <xf numFmtId="0" fontId="0" fillId="0" borderId="0" xfId="0" applyAlignment="1">
      <alignment horizontal="center"/>
    </xf>
    <xf numFmtId="0" fontId="3" fillId="0" borderId="0" xfId="0" applyFont="1" applyAlignment="1">
      <alignment horizontal="left" vertical="top" wrapText="1"/>
    </xf>
    <xf numFmtId="0" fontId="3" fillId="0" borderId="7" xfId="0" applyFont="1" applyBorder="1" applyAlignment="1">
      <alignment horizontal="left" vertical="top" wrapText="1"/>
    </xf>
    <xf numFmtId="0" fontId="10" fillId="0" borderId="7" xfId="0" applyFont="1" applyBorder="1" applyAlignment="1">
      <alignment vertical="top" wrapText="1"/>
    </xf>
    <xf numFmtId="0" fontId="0" fillId="0" borderId="7" xfId="0" applyBorder="1" applyAlignment="1">
      <alignment vertical="top" wrapText="1"/>
    </xf>
    <xf numFmtId="0" fontId="3" fillId="0" borderId="7" xfId="0" applyFont="1" applyBorder="1" applyAlignment="1">
      <alignment vertical="top" wrapText="1"/>
    </xf>
    <xf numFmtId="0" fontId="9" fillId="0" borderId="7" xfId="0" applyFont="1" applyBorder="1" applyAlignment="1">
      <alignment vertical="top" wrapText="1"/>
    </xf>
    <xf numFmtId="0" fontId="3" fillId="0" borderId="7" xfId="0" applyFont="1" applyBorder="1" applyAlignment="1">
      <alignment horizontal="left" vertical="center" wrapText="1"/>
    </xf>
    <xf numFmtId="0" fontId="6" fillId="0" borderId="7" xfId="0" applyFont="1" applyBorder="1" applyAlignment="1">
      <alignment horizontal="left" vertical="center" wrapText="1"/>
    </xf>
    <xf numFmtId="0" fontId="0" fillId="0" borderId="0" xfId="0" applyAlignment="1">
      <alignment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0" xfId="0" applyAlignment="1">
      <alignment horizontal="left"/>
    </xf>
    <xf numFmtId="0" fontId="6" fillId="0" borderId="0" xfId="0" applyFont="1" applyAlignment="1">
      <alignment vertical="center"/>
    </xf>
    <xf numFmtId="0" fontId="6" fillId="0" borderId="0" xfId="0" applyFont="1" applyAlignment="1">
      <alignment horizontal="center"/>
    </xf>
    <xf numFmtId="0" fontId="0" fillId="0" borderId="0" xfId="0" applyAlignment="1" applyProtection="1">
      <alignment vertical="center"/>
      <protection locked="0"/>
    </xf>
    <xf numFmtId="0" fontId="0" fillId="0" borderId="0" xfId="0" applyAlignment="1" applyProtection="1">
      <alignment wrapText="1"/>
      <protection locked="0"/>
    </xf>
    <xf numFmtId="0" fontId="0" fillId="0" borderId="0" xfId="0" applyProtection="1">
      <protection locked="0"/>
    </xf>
    <xf numFmtId="0" fontId="3" fillId="0" borderId="7" xfId="0" applyFont="1" applyBorder="1" applyAlignment="1" applyProtection="1">
      <alignment horizontal="center"/>
      <protection locked="0"/>
    </xf>
    <xf numFmtId="0" fontId="6" fillId="0" borderId="7" xfId="0" applyFont="1" applyBorder="1" applyAlignment="1" applyProtection="1">
      <alignment horizontal="center" vertical="center"/>
      <protection locked="0"/>
    </xf>
    <xf numFmtId="0" fontId="6" fillId="0" borderId="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7" xfId="0" applyFont="1" applyBorder="1" applyAlignment="1" applyProtection="1">
      <alignment horizontal="left" vertical="center" wrapText="1"/>
      <protection locked="0"/>
    </xf>
    <xf numFmtId="0" fontId="5" fillId="5" borderId="13" xfId="0" applyFont="1" applyFill="1" applyBorder="1" applyAlignment="1" applyProtection="1">
      <alignment wrapText="1"/>
      <protection locked="0"/>
    </xf>
    <xf numFmtId="0" fontId="5" fillId="5" borderId="12" xfId="0" applyFont="1" applyFill="1" applyBorder="1"/>
    <xf numFmtId="0" fontId="6" fillId="0" borderId="7" xfId="0" applyFont="1" applyBorder="1" applyAlignment="1" applyProtection="1">
      <alignment horizontal="left" wrapText="1"/>
      <protection locked="0"/>
    </xf>
    <xf numFmtId="0" fontId="5" fillId="5" borderId="12" xfId="0" applyFont="1" applyFill="1" applyBorder="1" applyAlignment="1">
      <alignment horizontal="left" vertical="center"/>
    </xf>
    <xf numFmtId="0" fontId="6" fillId="0" borderId="7" xfId="0" applyFont="1" applyBorder="1" applyAlignment="1" applyProtection="1">
      <alignment horizontal="left" vertical="center"/>
      <protection locked="0"/>
    </xf>
    <xf numFmtId="0" fontId="6" fillId="0" borderId="7" xfId="0" applyFont="1" applyBorder="1" applyAlignment="1" applyProtection="1">
      <alignment horizontal="center" vertical="center" wrapText="1"/>
      <protection locked="0"/>
    </xf>
    <xf numFmtId="0" fontId="0" fillId="0" borderId="0" xfId="0" applyAlignment="1">
      <alignment horizontal="left" vertical="center"/>
    </xf>
    <xf numFmtId="0" fontId="2" fillId="0" borderId="1"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2" fillId="0" borderId="1" xfId="0" applyFont="1" applyBorder="1" applyAlignment="1">
      <alignment vertical="center" wrapText="1"/>
    </xf>
    <xf numFmtId="0" fontId="2" fillId="0" borderId="1" xfId="0" applyFont="1" applyBorder="1" applyAlignment="1">
      <alignment horizontal="center" vertical="center" wrapText="1"/>
    </xf>
    <xf numFmtId="0" fontId="1" fillId="0" borderId="3" xfId="0" applyFont="1" applyBorder="1" applyAlignment="1">
      <alignment horizontal="left" vertical="center" wrapText="1"/>
    </xf>
    <xf numFmtId="0" fontId="1" fillId="0" borderId="4" xfId="0" applyFont="1" applyBorder="1" applyAlignment="1">
      <alignment horizontal="center" vertical="center" wrapText="1"/>
    </xf>
    <xf numFmtId="0" fontId="1" fillId="0" borderId="3" xfId="0" applyFont="1" applyBorder="1" applyAlignment="1">
      <alignment horizontal="justify" vertical="center" wrapText="1"/>
    </xf>
    <xf numFmtId="0" fontId="1" fillId="3" borderId="3" xfId="0" applyFont="1" applyFill="1" applyBorder="1" applyAlignment="1">
      <alignment horizontal="justify" vertical="center" wrapText="1"/>
    </xf>
    <xf numFmtId="0" fontId="1" fillId="2" borderId="4" xfId="0" applyFont="1" applyFill="1" applyBorder="1" applyAlignment="1">
      <alignment horizontal="justify" vertical="center" wrapText="1"/>
    </xf>
    <xf numFmtId="0" fontId="1" fillId="3" borderId="4"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4" borderId="1" xfId="0" applyFont="1" applyFill="1" applyBorder="1" applyAlignment="1">
      <alignment horizontal="justify" vertical="center" wrapText="1"/>
    </xf>
    <xf numFmtId="0" fontId="0" fillId="2" borderId="1" xfId="0" applyFill="1" applyBorder="1"/>
    <xf numFmtId="0" fontId="0" fillId="5" borderId="1" xfId="0" applyFill="1" applyBorder="1"/>
    <xf numFmtId="0" fontId="0" fillId="5" borderId="1" xfId="0" applyFill="1" applyBorder="1" applyAlignment="1">
      <alignment horizontal="center"/>
    </xf>
    <xf numFmtId="0" fontId="0" fillId="5" borderId="1" xfId="0" applyFill="1" applyBorder="1" applyAlignment="1">
      <alignment wrapText="1"/>
    </xf>
    <xf numFmtId="0" fontId="2" fillId="0" borderId="2" xfId="0" applyFont="1" applyBorder="1" applyAlignment="1" applyProtection="1">
      <alignment horizontal="center" vertical="center" wrapText="1"/>
      <protection locked="0"/>
    </xf>
    <xf numFmtId="0" fontId="3" fillId="0" borderId="0" xfId="0" applyFont="1" applyProtection="1">
      <protection locked="0"/>
    </xf>
    <xf numFmtId="0" fontId="2" fillId="0" borderId="0" xfId="0" applyFont="1" applyAlignment="1" applyProtection="1">
      <alignment horizontal="center" vertical="center" wrapText="1"/>
      <protection locked="0"/>
    </xf>
    <xf numFmtId="0" fontId="1" fillId="0" borderId="0" xfId="0" applyFont="1" applyAlignment="1" applyProtection="1">
      <alignment horizontal="left" vertical="center"/>
      <protection locked="0"/>
    </xf>
    <xf numFmtId="0" fontId="1" fillId="3" borderId="4"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6" borderId="4" xfId="0" applyFont="1" applyFill="1" applyBorder="1" applyAlignment="1" applyProtection="1">
      <alignment horizontal="center" vertical="center" wrapText="1"/>
      <protection locked="0"/>
    </xf>
    <xf numFmtId="0" fontId="1" fillId="6" borderId="4" xfId="0" applyFont="1" applyFill="1" applyBorder="1" applyAlignment="1" applyProtection="1">
      <alignment horizontal="left" vertical="center" wrapText="1"/>
      <protection locked="0"/>
    </xf>
    <xf numFmtId="0" fontId="1" fillId="4" borderId="1" xfId="0" applyFont="1" applyFill="1" applyBorder="1" applyAlignment="1">
      <alignment horizontal="left" vertical="center" wrapText="1"/>
    </xf>
    <xf numFmtId="0" fontId="0" fillId="0" borderId="0" xfId="0" applyAlignment="1">
      <alignment horizontal="center" vertical="center"/>
    </xf>
    <xf numFmtId="0" fontId="0" fillId="0" borderId="0" xfId="0"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vertic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vertical="center"/>
      <protection locked="0"/>
    </xf>
    <xf numFmtId="0" fontId="5" fillId="5" borderId="7" xfId="0" applyFont="1" applyFill="1" applyBorder="1" applyAlignment="1" applyProtection="1">
      <alignment horizontal="right" wrapText="1"/>
      <protection locked="0"/>
    </xf>
    <xf numFmtId="0" fontId="8" fillId="0" borderId="12" xfId="0" applyFont="1" applyBorder="1" applyAlignment="1" applyProtection="1">
      <alignment horizontal="center"/>
      <protection locked="0"/>
    </xf>
    <xf numFmtId="0" fontId="8" fillId="0" borderId="14" xfId="0" applyFont="1" applyBorder="1" applyAlignment="1" applyProtection="1">
      <alignment horizontal="center"/>
      <protection locked="0"/>
    </xf>
    <xf numFmtId="0" fontId="8" fillId="0" borderId="13" xfId="0" applyFont="1" applyBorder="1" applyAlignment="1" applyProtection="1">
      <alignment horizontal="center"/>
      <protection locked="0"/>
    </xf>
    <xf numFmtId="0" fontId="8" fillId="0" borderId="12" xfId="0" applyFont="1" applyBorder="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0" fillId="0" borderId="9" xfId="0" applyBorder="1" applyAlignment="1">
      <alignment horizontal="left" vertical="center" wrapText="1"/>
    </xf>
    <xf numFmtId="0" fontId="0" fillId="0" borderId="0" xfId="0" applyAlignment="1">
      <alignment horizontal="left" vertical="center" wrapText="1"/>
    </xf>
    <xf numFmtId="0" fontId="2" fillId="8" borderId="5" xfId="0" applyFont="1" applyFill="1" applyBorder="1" applyAlignment="1">
      <alignment horizontal="left" vertical="center" wrapText="1"/>
    </xf>
    <xf numFmtId="0" fontId="2" fillId="8" borderId="8" xfId="0" applyFont="1" applyFill="1" applyBorder="1" applyAlignment="1">
      <alignment horizontal="left" vertical="center" wrapText="1"/>
    </xf>
    <xf numFmtId="0" fontId="2" fillId="8" borderId="2" xfId="0" applyFont="1" applyFill="1" applyBorder="1" applyAlignment="1">
      <alignment horizontal="left" vertical="center" wrapText="1"/>
    </xf>
    <xf numFmtId="0" fontId="3" fillId="8" borderId="5" xfId="0" applyFont="1" applyFill="1" applyBorder="1" applyAlignment="1">
      <alignment horizontal="left" vertical="center" wrapText="1"/>
    </xf>
    <xf numFmtId="0" fontId="3" fillId="8" borderId="8" xfId="0" applyFont="1" applyFill="1" applyBorder="1" applyAlignment="1">
      <alignment horizontal="left" vertical="center" wrapText="1"/>
    </xf>
    <xf numFmtId="0" fontId="3" fillId="8" borderId="2" xfId="0" applyFont="1" applyFill="1" applyBorder="1" applyAlignment="1">
      <alignment horizontal="left" vertical="center" wrapText="1"/>
    </xf>
    <xf numFmtId="0" fontId="0" fillId="0" borderId="10" xfId="0" applyBorder="1" applyAlignment="1">
      <alignment horizontal="left"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center" vertical="center" wrapText="1"/>
    </xf>
    <xf numFmtId="0" fontId="0" fillId="0" borderId="11" xfId="0" applyBorder="1" applyAlignment="1">
      <alignment horizontal="left" vertical="center" wrapText="1"/>
    </xf>
    <xf numFmtId="0" fontId="2" fillId="8" borderId="7" xfId="0" applyFont="1" applyFill="1" applyBorder="1" applyAlignment="1">
      <alignment horizontal="left" vertical="center" wrapText="1"/>
    </xf>
    <xf numFmtId="0" fontId="3" fillId="8" borderId="7" xfId="0" applyFont="1" applyFill="1" applyBorder="1"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0" borderId="9" xfId="0" applyBorder="1" applyAlignment="1">
      <alignment horizontal="left" wrapText="1"/>
    </xf>
    <xf numFmtId="0" fontId="0" fillId="4" borderId="1" xfId="0" applyFill="1" applyBorder="1" applyAlignment="1">
      <alignment horizontal="center"/>
    </xf>
    <xf numFmtId="0" fontId="0" fillId="4" borderId="5" xfId="0" applyFill="1" applyBorder="1" applyAlignment="1">
      <alignment horizontal="center"/>
    </xf>
    <xf numFmtId="0" fontId="0" fillId="4" borderId="2" xfId="0" applyFill="1" applyBorder="1" applyAlignment="1">
      <alignment horizontal="center"/>
    </xf>
    <xf numFmtId="0" fontId="0" fillId="0" borderId="0" xfId="0" applyAlignment="1">
      <alignment wrapText="1"/>
    </xf>
    <xf numFmtId="0" fontId="1" fillId="6" borderId="6" xfId="0" applyFont="1" applyFill="1" applyBorder="1" applyAlignment="1" applyProtection="1">
      <alignment horizontal="center" vertical="center" wrapText="1"/>
      <protection locked="0"/>
    </xf>
    <xf numFmtId="0" fontId="1" fillId="6" borderId="3" xfId="0" applyFont="1"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5" fillId="0" borderId="0" xfId="0" applyFont="1" applyAlignment="1" applyProtection="1">
      <alignment vertical="center" wrapText="1"/>
      <protection locked="0"/>
    </xf>
    <xf numFmtId="0" fontId="0" fillId="5" borderId="5" xfId="0" applyFill="1" applyBorder="1" applyAlignment="1">
      <alignment horizontal="center" wrapText="1"/>
    </xf>
    <xf numFmtId="0" fontId="0" fillId="5" borderId="2" xfId="0" applyFill="1" applyBorder="1" applyAlignment="1">
      <alignment horizontal="center" wrapText="1"/>
    </xf>
    <xf numFmtId="0" fontId="14" fillId="0" borderId="0" xfId="0"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0" fontId="14" fillId="0" borderId="0" xfId="0" applyFont="1" applyAlignment="1">
      <alignment horizontal="left" vertical="center"/>
    </xf>
    <xf numFmtId="0" fontId="1" fillId="0" borderId="0" xfId="0" applyFont="1" applyAlignment="1">
      <alignment horizontal="left" vertical="center" wrapText="1"/>
    </xf>
    <xf numFmtId="0" fontId="0" fillId="0" borderId="0" xfId="0" applyAlignment="1">
      <alignment horizontal="left"/>
    </xf>
    <xf numFmtId="0" fontId="14"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colors>
    <mruColors>
      <color rgb="FFBFBFBF"/>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809625</xdr:colOff>
      <xdr:row>84</xdr:row>
      <xdr:rowOff>95250</xdr:rowOff>
    </xdr:from>
    <xdr:to>
      <xdr:col>3</xdr:col>
      <xdr:colOff>1372235</xdr:colOff>
      <xdr:row>106</xdr:row>
      <xdr:rowOff>111760</xdr:rowOff>
    </xdr:to>
    <xdr:pic>
      <xdr:nvPicPr>
        <xdr:cNvPr id="5" name="Picture 4">
          <a:extLst>
            <a:ext uri="{FF2B5EF4-FFF2-40B4-BE49-F238E27FC236}">
              <a16:creationId xmlns:a16="http://schemas.microsoft.com/office/drawing/2014/main" id="{09A47D51-2B9A-9EB5-8513-803FF6105536}"/>
            </a:ext>
          </a:extLst>
        </xdr:cNvPr>
        <xdr:cNvPicPr>
          <a:picLocks noChangeAspect="1"/>
        </xdr:cNvPicPr>
      </xdr:nvPicPr>
      <xdr:blipFill>
        <a:blip xmlns:r="http://schemas.openxmlformats.org/officeDocument/2006/relationships" r:embed="rId1"/>
        <a:stretch>
          <a:fillRect/>
        </a:stretch>
      </xdr:blipFill>
      <xdr:spPr>
        <a:xfrm>
          <a:off x="1028700" y="18764250"/>
          <a:ext cx="4315460" cy="4207510"/>
        </a:xfrm>
        <a:prstGeom prst="rect">
          <a:avLst/>
        </a:prstGeom>
        <a:ln>
          <a:solidFill>
            <a:sysClr val="windowText" lastClr="000000"/>
          </a:solidFill>
        </a:ln>
      </xdr:spPr>
    </xdr:pic>
    <xdr:clientData fLocksWithSheet="0"/>
  </xdr:twoCellAnchor>
  <xdr:twoCellAnchor editAs="oneCell">
    <xdr:from>
      <xdr:col>1</xdr:col>
      <xdr:colOff>66675</xdr:colOff>
      <xdr:row>44</xdr:row>
      <xdr:rowOff>85725</xdr:rowOff>
    </xdr:from>
    <xdr:to>
      <xdr:col>3</xdr:col>
      <xdr:colOff>2257940</xdr:colOff>
      <xdr:row>73</xdr:row>
      <xdr:rowOff>127355</xdr:rowOff>
    </xdr:to>
    <xdr:pic>
      <xdr:nvPicPr>
        <xdr:cNvPr id="9" name="Picture 8">
          <a:extLst>
            <a:ext uri="{FF2B5EF4-FFF2-40B4-BE49-F238E27FC236}">
              <a16:creationId xmlns:a16="http://schemas.microsoft.com/office/drawing/2014/main" id="{5FB730A0-F758-6C44-F635-A7E32EE246A5}"/>
            </a:ext>
          </a:extLst>
        </xdr:cNvPr>
        <xdr:cNvPicPr>
          <a:picLocks noChangeAspect="1"/>
        </xdr:cNvPicPr>
      </xdr:nvPicPr>
      <xdr:blipFill>
        <a:blip xmlns:r="http://schemas.openxmlformats.org/officeDocument/2006/relationships" r:embed="rId2"/>
        <a:stretch>
          <a:fillRect/>
        </a:stretch>
      </xdr:blipFill>
      <xdr:spPr>
        <a:xfrm>
          <a:off x="285750" y="9886950"/>
          <a:ext cx="5944115" cy="5566130"/>
        </a:xfrm>
        <a:prstGeom prst="rect">
          <a:avLst/>
        </a:prstGeom>
        <a:ln>
          <a:solidFill>
            <a:sysClr val="windowText" lastClr="000000"/>
          </a:solidFill>
        </a:ln>
      </xdr:spPr>
    </xdr:pic>
    <xdr:clientData fLocksWithSheet="0"/>
  </xdr:twoCellAnchor>
  <xdr:twoCellAnchor editAs="oneCell">
    <xdr:from>
      <xdr:col>1</xdr:col>
      <xdr:colOff>428625</xdr:colOff>
      <xdr:row>115</xdr:row>
      <xdr:rowOff>47625</xdr:rowOff>
    </xdr:from>
    <xdr:to>
      <xdr:col>3</xdr:col>
      <xdr:colOff>1806889</xdr:colOff>
      <xdr:row>150</xdr:row>
      <xdr:rowOff>158750</xdr:rowOff>
    </xdr:to>
    <xdr:pic>
      <xdr:nvPicPr>
        <xdr:cNvPr id="4" name="Picture 3">
          <a:extLst>
            <a:ext uri="{FF2B5EF4-FFF2-40B4-BE49-F238E27FC236}">
              <a16:creationId xmlns:a16="http://schemas.microsoft.com/office/drawing/2014/main" id="{F195E209-C549-EE26-E904-AB0705D103D4}"/>
            </a:ext>
          </a:extLst>
        </xdr:cNvPr>
        <xdr:cNvPicPr>
          <a:picLocks noChangeAspect="1"/>
        </xdr:cNvPicPr>
      </xdr:nvPicPr>
      <xdr:blipFill>
        <a:blip xmlns:r="http://schemas.openxmlformats.org/officeDocument/2006/relationships" r:embed="rId3"/>
        <a:stretch>
          <a:fillRect/>
        </a:stretch>
      </xdr:blipFill>
      <xdr:spPr>
        <a:xfrm>
          <a:off x="650875" y="25489958"/>
          <a:ext cx="5135347" cy="6778625"/>
        </a:xfrm>
        <a:prstGeom prst="rect">
          <a:avLst/>
        </a:prstGeom>
        <a:ln>
          <a:solidFill>
            <a:sysClr val="windowText" lastClr="000000"/>
          </a:solidFill>
        </a:ln>
      </xdr:spPr>
    </xdr:pic>
    <xdr:clientData fLocksWithSheet="0"/>
  </xdr:twoCellAnchor>
  <xdr:twoCellAnchor editAs="oneCell">
    <xdr:from>
      <xdr:col>1</xdr:col>
      <xdr:colOff>419100</xdr:colOff>
      <xdr:row>1</xdr:row>
      <xdr:rowOff>143165</xdr:rowOff>
    </xdr:from>
    <xdr:to>
      <xdr:col>3</xdr:col>
      <xdr:colOff>1981200</xdr:colOff>
      <xdr:row>33</xdr:row>
      <xdr:rowOff>104236</xdr:rowOff>
    </xdr:to>
    <xdr:pic>
      <xdr:nvPicPr>
        <xdr:cNvPr id="2" name="Picture 1">
          <a:extLst>
            <a:ext uri="{FF2B5EF4-FFF2-40B4-BE49-F238E27FC236}">
              <a16:creationId xmlns:a16="http://schemas.microsoft.com/office/drawing/2014/main" id="{AF157F17-869C-0BB4-F83C-3EAB029FB09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638175" y="438440"/>
          <a:ext cx="5314950" cy="6123746"/>
        </a:xfrm>
        <a:prstGeom prst="rect">
          <a:avLst/>
        </a:prstGeom>
        <a:ln>
          <a:solidFill>
            <a:sysClr val="windowText" lastClr="000000"/>
          </a:solidFill>
        </a:ln>
      </xdr:spPr>
    </xdr:pic>
    <xdr:clientData fLocksWithSheet="0"/>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E0A9D-0A56-4762-99DC-8539A0A8BBC8}">
  <sheetPr codeName="Sheet1"/>
  <dimension ref="A1:A26"/>
  <sheetViews>
    <sheetView zoomScaleNormal="100" workbookViewId="0">
      <selection activeCell="A15" sqref="A15"/>
    </sheetView>
  </sheetViews>
  <sheetFormatPr defaultRowHeight="15" x14ac:dyDescent="0.25"/>
  <cols>
    <col min="1" max="1" width="165.140625" customWidth="1"/>
  </cols>
  <sheetData>
    <row r="1" spans="1:1" ht="45" x14ac:dyDescent="0.25">
      <c r="A1" s="10" t="s">
        <v>348</v>
      </c>
    </row>
    <row r="3" spans="1:1" x14ac:dyDescent="0.25">
      <c r="A3" s="1" t="s">
        <v>394</v>
      </c>
    </row>
    <row r="4" spans="1:1" ht="15" customHeight="1" x14ac:dyDescent="0.25">
      <c r="A4" s="3" t="s">
        <v>390</v>
      </c>
    </row>
    <row r="5" spans="1:1" ht="45" x14ac:dyDescent="0.25">
      <c r="A5" s="3" t="s">
        <v>391</v>
      </c>
    </row>
    <row r="6" spans="1:1" ht="30" x14ac:dyDescent="0.25">
      <c r="A6" s="3" t="s">
        <v>392</v>
      </c>
    </row>
    <row r="7" spans="1:1" x14ac:dyDescent="0.25">
      <c r="A7" s="7" t="s">
        <v>46</v>
      </c>
    </row>
    <row r="9" spans="1:1" x14ac:dyDescent="0.25">
      <c r="A9" s="1" t="s">
        <v>254</v>
      </c>
    </row>
    <row r="10" spans="1:1" x14ac:dyDescent="0.25">
      <c r="A10" s="9" t="s">
        <v>255</v>
      </c>
    </row>
    <row r="12" spans="1:1" x14ac:dyDescent="0.25">
      <c r="A12" s="2" t="s">
        <v>395</v>
      </c>
    </row>
    <row r="13" spans="1:1" x14ac:dyDescent="0.25">
      <c r="A13" s="10" t="s">
        <v>45</v>
      </c>
    </row>
    <row r="15" spans="1:1" x14ac:dyDescent="0.25">
      <c r="A15" s="1" t="s">
        <v>396</v>
      </c>
    </row>
    <row r="16" spans="1:1" x14ac:dyDescent="0.25">
      <c r="A16" s="10" t="s">
        <v>44</v>
      </c>
    </row>
    <row r="17" spans="1:1" x14ac:dyDescent="0.25">
      <c r="A17" s="10"/>
    </row>
    <row r="18" spans="1:1" x14ac:dyDescent="0.25">
      <c r="A18" s="2" t="s">
        <v>397</v>
      </c>
    </row>
    <row r="19" spans="1:1" x14ac:dyDescent="0.25">
      <c r="A19" s="10" t="s">
        <v>257</v>
      </c>
    </row>
    <row r="20" spans="1:1" x14ac:dyDescent="0.25">
      <c r="A20" s="10"/>
    </row>
    <row r="21" spans="1:1" x14ac:dyDescent="0.25">
      <c r="A21" s="1" t="s">
        <v>401</v>
      </c>
    </row>
    <row r="22" spans="1:1" ht="30" x14ac:dyDescent="0.25">
      <c r="A22" s="8" t="s">
        <v>393</v>
      </c>
    </row>
    <row r="23" spans="1:1" x14ac:dyDescent="0.25">
      <c r="A23" s="1"/>
    </row>
    <row r="24" spans="1:1" x14ac:dyDescent="0.25">
      <c r="A24" s="1" t="s">
        <v>67</v>
      </c>
    </row>
    <row r="25" spans="1:1" x14ac:dyDescent="0.25">
      <c r="A25" t="s">
        <v>258</v>
      </c>
    </row>
    <row r="26" spans="1:1" ht="15" customHeight="1" x14ac:dyDescent="0.25"/>
  </sheetData>
  <sheetProtection algorithmName="SHA-512" hashValue="Pnoz0jveM4MR3GTlFpfoKhxKiQK9CtzMyKrrDhPm5bSAmRsg5LHPTD1kqg+VZwJMcyhNeKn7DKRTgDirpRcNTA==" saltValue="Mjm3pr+m+sRh5Q7GFs50nQ==" spinCount="100000" sheet="1" objects="1" scenarios="1"/>
  <pageMargins left="0.7" right="0.7" top="0.75" bottom="0.75" header="0.3" footer="0.3"/>
  <pageSetup orientation="portrait" r:id="rId1"/>
  <headerFooter>
    <oddFooter>&amp;L_x000D_&amp;1#&amp;"Aptos"&amp;11&amp;K000000 Classification: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D5C4-3213-4291-850C-66337AF45CD6}">
  <sheetPr codeName="Sheet2"/>
  <dimension ref="A1:Z160"/>
  <sheetViews>
    <sheetView zoomScaleNormal="100" workbookViewId="0">
      <selection activeCell="G29" sqref="G29"/>
    </sheetView>
  </sheetViews>
  <sheetFormatPr defaultRowHeight="15" x14ac:dyDescent="0.25"/>
  <cols>
    <col min="1" max="1" width="3.28515625" style="21" customWidth="1"/>
    <col min="2" max="2" width="43.140625" style="10" customWidth="1"/>
    <col min="3" max="3" width="13.140625" customWidth="1"/>
    <col min="4" max="4" width="38.7109375" customWidth="1"/>
    <col min="5" max="12" width="9.140625" customWidth="1"/>
  </cols>
  <sheetData>
    <row r="1" spans="1:26" ht="23.25" x14ac:dyDescent="0.35">
      <c r="A1" s="83" t="s">
        <v>49</v>
      </c>
      <c r="B1" s="84"/>
      <c r="C1" s="84"/>
      <c r="D1" s="85"/>
      <c r="Z1" s="4" t="s">
        <v>55</v>
      </c>
    </row>
    <row r="2" spans="1:26" ht="20.25" customHeight="1" x14ac:dyDescent="0.25">
      <c r="A2" s="35"/>
      <c r="B2" s="36"/>
      <c r="C2" s="36"/>
      <c r="D2" s="36"/>
      <c r="Z2" t="s">
        <v>53</v>
      </c>
    </row>
    <row r="3" spans="1:26" x14ac:dyDescent="0.25">
      <c r="A3" s="35"/>
      <c r="B3" s="36"/>
      <c r="C3" s="37"/>
      <c r="D3" s="37"/>
      <c r="Z3" s="4" t="s">
        <v>54</v>
      </c>
    </row>
    <row r="4" spans="1:26" x14ac:dyDescent="0.25">
      <c r="A4" s="35"/>
      <c r="B4" s="36"/>
      <c r="C4" s="37"/>
      <c r="D4" s="37"/>
    </row>
    <row r="5" spans="1:26" x14ac:dyDescent="0.25">
      <c r="A5" s="35"/>
      <c r="B5" s="36"/>
      <c r="C5" s="37"/>
      <c r="D5" s="37"/>
    </row>
    <row r="6" spans="1:26" x14ac:dyDescent="0.25">
      <c r="A6" s="35"/>
      <c r="B6" s="36"/>
      <c r="C6" s="37"/>
      <c r="D6" s="37"/>
    </row>
    <row r="7" spans="1:26" x14ac:dyDescent="0.25">
      <c r="A7" s="35"/>
      <c r="B7" s="36"/>
      <c r="C7" s="37"/>
      <c r="D7" s="37"/>
    </row>
    <row r="8" spans="1:26" x14ac:dyDescent="0.25">
      <c r="A8" s="35"/>
      <c r="B8" s="36"/>
      <c r="C8" s="37"/>
      <c r="D8" s="37"/>
    </row>
    <row r="9" spans="1:26" x14ac:dyDescent="0.25">
      <c r="A9" s="35"/>
      <c r="B9" s="36"/>
      <c r="C9" s="37"/>
      <c r="D9" s="37"/>
    </row>
    <row r="10" spans="1:26" x14ac:dyDescent="0.25">
      <c r="A10" s="35"/>
      <c r="B10" s="36"/>
      <c r="C10" s="37"/>
      <c r="D10" s="37"/>
    </row>
    <row r="11" spans="1:26" x14ac:dyDescent="0.25">
      <c r="A11" s="35"/>
      <c r="B11" s="36"/>
      <c r="C11" s="37"/>
      <c r="D11" s="37"/>
    </row>
    <row r="12" spans="1:26" x14ac:dyDescent="0.25">
      <c r="A12" s="35"/>
      <c r="B12" s="36"/>
      <c r="C12" s="37"/>
      <c r="D12" s="37"/>
    </row>
    <row r="13" spans="1:26" x14ac:dyDescent="0.25">
      <c r="A13" s="35"/>
      <c r="B13" s="36"/>
      <c r="C13" s="37"/>
      <c r="D13" s="37"/>
    </row>
    <row r="14" spans="1:26" x14ac:dyDescent="0.25">
      <c r="A14" s="35"/>
      <c r="B14" s="36"/>
      <c r="C14" s="37"/>
      <c r="D14" s="37"/>
    </row>
    <row r="15" spans="1:26" x14ac:dyDescent="0.25">
      <c r="A15" s="35"/>
      <c r="B15" s="36"/>
      <c r="C15" s="37"/>
      <c r="D15" s="37"/>
    </row>
    <row r="16" spans="1:26" x14ac:dyDescent="0.25">
      <c r="A16" s="35"/>
      <c r="B16" s="36"/>
      <c r="C16" s="37"/>
      <c r="D16" s="37"/>
    </row>
    <row r="17" spans="1:4" x14ac:dyDescent="0.25">
      <c r="A17" s="35"/>
      <c r="B17" s="36"/>
      <c r="C17" s="37"/>
      <c r="D17" s="37"/>
    </row>
    <row r="18" spans="1:4" x14ac:dyDescent="0.25">
      <c r="A18" s="35"/>
      <c r="B18" s="36"/>
      <c r="C18" s="37"/>
      <c r="D18" s="37"/>
    </row>
    <row r="19" spans="1:4" x14ac:dyDescent="0.25">
      <c r="A19" s="35"/>
      <c r="B19" s="36"/>
      <c r="C19" s="37"/>
      <c r="D19" s="37"/>
    </row>
    <row r="20" spans="1:4" x14ac:dyDescent="0.25">
      <c r="A20" s="35"/>
      <c r="B20" s="36"/>
      <c r="C20" s="37"/>
      <c r="D20" s="37"/>
    </row>
    <row r="21" spans="1:4" x14ac:dyDescent="0.25">
      <c r="A21" s="35"/>
      <c r="B21" s="36"/>
      <c r="C21" s="37"/>
      <c r="D21" s="37"/>
    </row>
    <row r="22" spans="1:4" x14ac:dyDescent="0.25">
      <c r="A22" s="35"/>
      <c r="B22" s="36"/>
      <c r="C22" s="37"/>
      <c r="D22" s="37"/>
    </row>
    <row r="23" spans="1:4" x14ac:dyDescent="0.25">
      <c r="A23" s="35"/>
      <c r="B23" s="36"/>
      <c r="C23" s="37"/>
      <c r="D23" s="37"/>
    </row>
    <row r="24" spans="1:4" x14ac:dyDescent="0.25">
      <c r="A24" s="35"/>
      <c r="B24" s="36"/>
      <c r="C24" s="37"/>
      <c r="D24" s="37"/>
    </row>
    <row r="25" spans="1:4" x14ac:dyDescent="0.25">
      <c r="A25" s="35"/>
      <c r="B25" s="36"/>
      <c r="C25" s="37"/>
      <c r="D25" s="37"/>
    </row>
    <row r="26" spans="1:4" x14ac:dyDescent="0.25">
      <c r="A26" s="35"/>
      <c r="B26" s="36"/>
      <c r="C26" s="37"/>
      <c r="D26" s="37"/>
    </row>
    <row r="27" spans="1:4" x14ac:dyDescent="0.25">
      <c r="A27" s="35"/>
      <c r="B27" s="36"/>
      <c r="C27" s="37"/>
      <c r="D27" s="37"/>
    </row>
    <row r="28" spans="1:4" x14ac:dyDescent="0.25">
      <c r="A28" s="35"/>
      <c r="B28" s="36"/>
      <c r="C28" s="37"/>
      <c r="D28" s="37"/>
    </row>
    <row r="29" spans="1:4" x14ac:dyDescent="0.25">
      <c r="A29" s="35"/>
      <c r="B29" s="36"/>
      <c r="C29" s="37"/>
      <c r="D29" s="37"/>
    </row>
    <row r="30" spans="1:4" x14ac:dyDescent="0.25">
      <c r="A30" s="35"/>
      <c r="B30" s="36"/>
      <c r="C30" s="37"/>
      <c r="D30" s="37"/>
    </row>
    <row r="31" spans="1:4" x14ac:dyDescent="0.25">
      <c r="A31" s="35"/>
      <c r="B31" s="36"/>
      <c r="C31" s="37"/>
      <c r="D31" s="37"/>
    </row>
    <row r="32" spans="1:4" x14ac:dyDescent="0.25">
      <c r="A32" s="35"/>
      <c r="B32" s="36"/>
      <c r="C32" s="37"/>
      <c r="D32" s="37"/>
    </row>
    <row r="33" spans="1:6" x14ac:dyDescent="0.25">
      <c r="A33" s="35"/>
      <c r="B33" s="36"/>
      <c r="C33" s="37"/>
      <c r="D33" s="37"/>
    </row>
    <row r="34" spans="1:6" x14ac:dyDescent="0.25">
      <c r="A34" s="35"/>
      <c r="B34" s="36"/>
      <c r="C34" s="37"/>
      <c r="D34" s="37"/>
    </row>
    <row r="35" spans="1:6" x14ac:dyDescent="0.25">
      <c r="A35" s="35"/>
      <c r="B35" s="36"/>
      <c r="C35" s="38" t="s">
        <v>22</v>
      </c>
      <c r="D35" s="38" t="s">
        <v>32</v>
      </c>
    </row>
    <row r="36" spans="1:6" s="21" customFormat="1" ht="30" x14ac:dyDescent="0.25">
      <c r="A36" s="39">
        <v>1</v>
      </c>
      <c r="B36" s="40" t="s">
        <v>56</v>
      </c>
      <c r="C36" s="40"/>
      <c r="D36" s="40"/>
    </row>
    <row r="37" spans="1:6" s="21" customFormat="1" ht="30" x14ac:dyDescent="0.25">
      <c r="A37" s="39">
        <v>2</v>
      </c>
      <c r="B37" s="40" t="s">
        <v>62</v>
      </c>
      <c r="C37" s="40"/>
      <c r="D37" s="40"/>
    </row>
    <row r="38" spans="1:6" s="21" customFormat="1" ht="30" x14ac:dyDescent="0.25">
      <c r="A38" s="39">
        <v>3</v>
      </c>
      <c r="B38" s="40" t="s">
        <v>63</v>
      </c>
      <c r="C38" s="40"/>
      <c r="D38" s="40"/>
      <c r="F38" s="33"/>
    </row>
    <row r="39" spans="1:6" s="21" customFormat="1" ht="30" x14ac:dyDescent="0.25">
      <c r="A39" s="39">
        <v>4</v>
      </c>
      <c r="B39" s="40" t="s">
        <v>64</v>
      </c>
      <c r="C39" s="41"/>
      <c r="D39" s="40"/>
    </row>
    <row r="40" spans="1:6" s="21" customFormat="1" ht="30" customHeight="1" x14ac:dyDescent="0.25">
      <c r="A40" s="39">
        <v>5</v>
      </c>
      <c r="B40" s="40" t="s">
        <v>65</v>
      </c>
      <c r="C40" s="40"/>
      <c r="D40" s="40"/>
    </row>
    <row r="41" spans="1:6" s="21" customFormat="1" ht="30" x14ac:dyDescent="0.25">
      <c r="A41" s="39">
        <v>6</v>
      </c>
      <c r="B41" s="40" t="s">
        <v>66</v>
      </c>
      <c r="C41" s="40"/>
      <c r="D41" s="40"/>
    </row>
    <row r="42" spans="1:6" x14ac:dyDescent="0.25">
      <c r="A42" s="82" t="s">
        <v>23</v>
      </c>
      <c r="B42" s="82"/>
      <c r="C42" s="44" t="str">
        <f>IF(OR(C36="",C36="Not applicable"),"",IF(C36="Yes",IF(OR(C37="",C37="Not applicable"),"",IF(C37="Yes",IF(OR(C38="",C38="Not applicable"),"",IF(C38="Yes",IF(OR(C40="",C40="Not applicable"),"",IF(C40="Yes","Candidate for Upland Reclamation",IF(OR(C41="",C41="Not applicable"),"",IF(C41="Yes","Candidate for Peatland Reclamation","Candidate for Upland Reclamation")))),IF(OR(C39="",C39="Not applicable"),"",IF(C39="Yes",IF(OR(C40="",C40="Not applicable"),"",IF(C40="Yes","Candidate for Upland Reclamation",IF(OR(C41="",C41="Not applicable"),"",IF(C41="Yes","Candidate for Peatland Reclamation","Candidate for Upland Reclamation")))),"Candidate for Peatland Reclamation")))),"Candidate for Peatland Reclamation")),IF(OR(C38="",C38="Not applicable"),"",IF(C38="Yes",IF(OR(C40="",C40="Not applicable"),"",IF(C40="Yes","Candidate for Upland Reclamation",IF(OR(C41="",C41="Not applicable"),"",IF(C41="Yes","Candidate for Peatland Reclamation","Candidate for Upland Reclamation")))),IF(OR(C39="",C39="Not applicable"),"",IF(C39="Yes",IF(OR(C40="",C40="Not applicable"),"",IF(C40="Yes","Candidate for Upland Reclamation",IF(OR(C41="",C41="Not applicable"),"",IF(C41="Yes","Candidate for Peatland Reclamation","Candidate for Upland Reclamation")))),"Candidate for Peatland Reclamation"))))))</f>
        <v/>
      </c>
      <c r="D42" s="43"/>
    </row>
    <row r="43" spans="1:6" x14ac:dyDescent="0.25">
      <c r="A43" s="35"/>
      <c r="B43" s="36"/>
      <c r="C43" s="37"/>
      <c r="D43" s="37"/>
    </row>
    <row r="44" spans="1:6" ht="23.25" x14ac:dyDescent="0.25">
      <c r="A44" s="86" t="s">
        <v>50</v>
      </c>
      <c r="B44" s="87"/>
      <c r="C44" s="87"/>
      <c r="D44" s="88"/>
    </row>
    <row r="45" spans="1:6" x14ac:dyDescent="0.25">
      <c r="A45" s="35"/>
      <c r="B45" s="36"/>
      <c r="C45" s="37"/>
      <c r="D45" s="37"/>
    </row>
    <row r="46" spans="1:6" x14ac:dyDescent="0.25">
      <c r="A46" s="35"/>
      <c r="B46" s="36"/>
      <c r="C46" s="37"/>
      <c r="D46" s="37"/>
    </row>
    <row r="47" spans="1:6" x14ac:dyDescent="0.25">
      <c r="A47" s="35"/>
      <c r="B47" s="36"/>
      <c r="C47" s="37"/>
      <c r="D47" s="37"/>
    </row>
    <row r="48" spans="1:6" x14ac:dyDescent="0.25">
      <c r="A48" s="35"/>
      <c r="B48" s="36"/>
      <c r="C48" s="37"/>
      <c r="D48" s="37"/>
    </row>
    <row r="49" spans="1:4" x14ac:dyDescent="0.25">
      <c r="A49" s="35"/>
      <c r="B49" s="36"/>
      <c r="C49" s="37"/>
      <c r="D49" s="37"/>
    </row>
    <row r="50" spans="1:4" x14ac:dyDescent="0.25">
      <c r="A50" s="35"/>
      <c r="B50" s="36"/>
      <c r="C50" s="37"/>
      <c r="D50" s="37"/>
    </row>
    <row r="51" spans="1:4" x14ac:dyDescent="0.25">
      <c r="A51" s="35"/>
      <c r="B51" s="36"/>
      <c r="C51" s="37"/>
      <c r="D51" s="37"/>
    </row>
    <row r="52" spans="1:4" x14ac:dyDescent="0.25">
      <c r="A52" s="35"/>
      <c r="B52" s="36"/>
      <c r="C52" s="37"/>
      <c r="D52" s="37"/>
    </row>
    <row r="53" spans="1:4" x14ac:dyDescent="0.25">
      <c r="A53" s="35"/>
      <c r="B53" s="36"/>
      <c r="C53" s="37"/>
      <c r="D53" s="37"/>
    </row>
    <row r="54" spans="1:4" x14ac:dyDescent="0.25">
      <c r="A54" s="35"/>
      <c r="B54" s="36"/>
      <c r="C54" s="37"/>
      <c r="D54" s="37"/>
    </row>
    <row r="55" spans="1:4" x14ac:dyDescent="0.25">
      <c r="A55" s="35"/>
      <c r="B55" s="36"/>
      <c r="C55" s="37"/>
      <c r="D55" s="37"/>
    </row>
    <row r="56" spans="1:4" x14ac:dyDescent="0.25">
      <c r="A56" s="35"/>
      <c r="B56" s="36"/>
      <c r="C56" s="37"/>
      <c r="D56" s="37"/>
    </row>
    <row r="57" spans="1:4" x14ac:dyDescent="0.25">
      <c r="A57" s="35"/>
      <c r="B57" s="36"/>
      <c r="C57" s="37"/>
      <c r="D57" s="37"/>
    </row>
    <row r="58" spans="1:4" x14ac:dyDescent="0.25">
      <c r="A58" s="35"/>
      <c r="B58" s="36"/>
      <c r="C58" s="37"/>
      <c r="D58" s="37"/>
    </row>
    <row r="59" spans="1:4" x14ac:dyDescent="0.25">
      <c r="A59" s="35"/>
      <c r="B59" s="36"/>
      <c r="C59" s="37"/>
      <c r="D59" s="37"/>
    </row>
    <row r="60" spans="1:4" x14ac:dyDescent="0.25">
      <c r="A60" s="35"/>
      <c r="B60" s="36"/>
      <c r="C60" s="37"/>
      <c r="D60" s="37"/>
    </row>
    <row r="61" spans="1:4" x14ac:dyDescent="0.25">
      <c r="A61" s="35"/>
      <c r="B61" s="36"/>
      <c r="C61" s="37"/>
      <c r="D61" s="37"/>
    </row>
    <row r="62" spans="1:4" x14ac:dyDescent="0.25">
      <c r="A62" s="35"/>
      <c r="B62" s="36"/>
      <c r="C62" s="37"/>
      <c r="D62" s="37"/>
    </row>
    <row r="63" spans="1:4" x14ac:dyDescent="0.25">
      <c r="A63" s="35"/>
      <c r="B63" s="36"/>
      <c r="C63" s="37"/>
      <c r="D63" s="37"/>
    </row>
    <row r="64" spans="1:4" x14ac:dyDescent="0.25">
      <c r="A64" s="35"/>
      <c r="B64" s="36"/>
      <c r="C64" s="37"/>
      <c r="D64" s="37"/>
    </row>
    <row r="65" spans="1:7" x14ac:dyDescent="0.25">
      <c r="A65" s="35"/>
      <c r="B65" s="36"/>
      <c r="C65" s="37"/>
      <c r="D65" s="37"/>
    </row>
    <row r="66" spans="1:7" x14ac:dyDescent="0.25">
      <c r="A66" s="35"/>
      <c r="B66" s="36"/>
      <c r="C66" s="37"/>
      <c r="D66" s="37"/>
    </row>
    <row r="67" spans="1:7" x14ac:dyDescent="0.25">
      <c r="A67" s="35"/>
      <c r="B67" s="36"/>
      <c r="C67" s="37"/>
      <c r="D67" s="37"/>
    </row>
    <row r="68" spans="1:7" x14ac:dyDescent="0.25">
      <c r="A68" s="35"/>
      <c r="B68" s="36"/>
      <c r="C68" s="37"/>
      <c r="D68" s="37"/>
    </row>
    <row r="69" spans="1:7" x14ac:dyDescent="0.25">
      <c r="A69" s="35"/>
      <c r="B69" s="36"/>
      <c r="C69" s="37"/>
      <c r="D69" s="37"/>
    </row>
    <row r="70" spans="1:7" x14ac:dyDescent="0.25">
      <c r="A70" s="35"/>
      <c r="B70" s="36"/>
      <c r="C70" s="37"/>
      <c r="D70" s="37"/>
    </row>
    <row r="71" spans="1:7" x14ac:dyDescent="0.25">
      <c r="A71" s="35"/>
      <c r="B71" s="36"/>
      <c r="C71" s="37"/>
      <c r="D71" s="37"/>
    </row>
    <row r="72" spans="1:7" x14ac:dyDescent="0.25">
      <c r="A72" s="35"/>
      <c r="B72" s="36"/>
      <c r="C72" s="37"/>
      <c r="D72" s="37"/>
    </row>
    <row r="73" spans="1:7" x14ac:dyDescent="0.25">
      <c r="A73" s="35"/>
      <c r="B73" s="36"/>
      <c r="C73" s="37"/>
      <c r="D73" s="37"/>
    </row>
    <row r="74" spans="1:7" x14ac:dyDescent="0.25">
      <c r="A74" s="35"/>
      <c r="B74" s="36"/>
      <c r="C74" s="37"/>
      <c r="D74" s="37"/>
    </row>
    <row r="75" spans="1:7" x14ac:dyDescent="0.25">
      <c r="A75" s="35"/>
      <c r="B75" s="36"/>
      <c r="C75" s="38" t="s">
        <v>22</v>
      </c>
      <c r="D75" s="38" t="s">
        <v>32</v>
      </c>
    </row>
    <row r="76" spans="1:7" s="12" customFormat="1" ht="30" x14ac:dyDescent="0.25">
      <c r="A76" s="39">
        <v>7</v>
      </c>
      <c r="B76" s="42" t="s">
        <v>57</v>
      </c>
      <c r="C76" s="47"/>
      <c r="D76" s="42"/>
    </row>
    <row r="77" spans="1:7" s="12" customFormat="1" ht="30" x14ac:dyDescent="0.25">
      <c r="A77" s="39">
        <v>8</v>
      </c>
      <c r="B77" s="42" t="s">
        <v>34</v>
      </c>
      <c r="C77" s="47"/>
      <c r="D77" s="42"/>
      <c r="G77" s="49"/>
    </row>
    <row r="78" spans="1:7" s="12" customFormat="1" ht="30" x14ac:dyDescent="0.25">
      <c r="A78" s="48">
        <v>9</v>
      </c>
      <c r="B78" s="45" t="s">
        <v>24</v>
      </c>
      <c r="C78" s="47"/>
      <c r="D78" s="42"/>
    </row>
    <row r="79" spans="1:7" s="12" customFormat="1" ht="45" x14ac:dyDescent="0.25">
      <c r="A79" s="48">
        <v>10</v>
      </c>
      <c r="B79" s="42" t="s">
        <v>58</v>
      </c>
      <c r="C79" s="47"/>
      <c r="D79" s="42"/>
      <c r="F79" s="34"/>
    </row>
    <row r="80" spans="1:7" s="12" customFormat="1" ht="30" x14ac:dyDescent="0.25">
      <c r="A80" s="39">
        <v>11</v>
      </c>
      <c r="B80" s="42" t="s">
        <v>33</v>
      </c>
      <c r="C80" s="47"/>
      <c r="D80" s="42"/>
    </row>
    <row r="81" spans="1:4" s="12" customFormat="1" x14ac:dyDescent="0.25">
      <c r="A81" s="39">
        <v>12</v>
      </c>
      <c r="B81" s="42" t="s">
        <v>59</v>
      </c>
      <c r="C81" s="47"/>
      <c r="D81" s="42"/>
    </row>
    <row r="82" spans="1:4" x14ac:dyDescent="0.25">
      <c r="A82" s="82" t="s">
        <v>23</v>
      </c>
      <c r="B82" s="82"/>
      <c r="C82" s="44" t="str">
        <f>IF(OR(C76="",C76="Not applicable"),"",IF(C76="Yes",IF(OR(C78="",C78="Not applicable"),"",IF(C78="Yes",IF(OR(C80="",C80="Not applicable"),"",IF(C80="Yes",IF(OR(C79="",C79="Not applicable"),"",IF(C79="Yes",IF(OR(C81="",C81="Not applicable"),"",IF(C81="Yes","Candidate for Upland Reclamation","Candidate for Peatland Reclamation")),"Candidate for Upland Reclamation")),"Candidate for Peatland Reclamation")),IF(OR(C79="",C79="Not applicable"),"",IF(C79="Yes",IF(OR(C81="",C81="Not applicable"),"",IF(C81="Yes","Candidate for Upland Reclamation","Candidate for Peatland Reclamation")),"Candidate for Upland Reclamation")))),IF(OR(C77="",C77="Not applicable"),"",IF(C77="Yes",IF(OR(C79="",C79="Not applicable"),"",IF(C79="Yes",IF(OR(C81="",C81="Not applicable"),"",IF(C81="Yes","Candidate for Upland Reclamation","Candidate for Peatland Reclamation")),"Candidate for Upland Reclamation")),"Candidate for Peatland Reclamation"))))</f>
        <v/>
      </c>
      <c r="D82" s="43"/>
    </row>
    <row r="83" spans="1:4" x14ac:dyDescent="0.25">
      <c r="A83" s="35"/>
      <c r="B83" s="36"/>
      <c r="C83" s="37"/>
      <c r="D83" s="37"/>
    </row>
    <row r="84" spans="1:4" ht="23.25" x14ac:dyDescent="0.35">
      <c r="A84" s="83" t="s">
        <v>51</v>
      </c>
      <c r="B84" s="84"/>
      <c r="C84" s="84"/>
      <c r="D84" s="85"/>
    </row>
    <row r="85" spans="1:4" x14ac:dyDescent="0.25">
      <c r="A85" s="35"/>
      <c r="B85" s="36"/>
      <c r="C85" s="37"/>
      <c r="D85" s="37"/>
    </row>
    <row r="86" spans="1:4" x14ac:dyDescent="0.25">
      <c r="A86" s="35"/>
      <c r="B86" s="36"/>
      <c r="C86" s="37"/>
      <c r="D86" s="37"/>
    </row>
    <row r="87" spans="1:4" x14ac:dyDescent="0.25">
      <c r="A87" s="35"/>
      <c r="B87" s="36"/>
      <c r="C87" s="37"/>
      <c r="D87" s="37"/>
    </row>
    <row r="88" spans="1:4" x14ac:dyDescent="0.25">
      <c r="A88" s="35"/>
      <c r="B88" s="36"/>
      <c r="C88" s="37"/>
      <c r="D88" s="37"/>
    </row>
    <row r="89" spans="1:4" x14ac:dyDescent="0.25">
      <c r="A89" s="35"/>
      <c r="B89" s="36"/>
      <c r="C89" s="37"/>
      <c r="D89" s="37"/>
    </row>
    <row r="90" spans="1:4" x14ac:dyDescent="0.25">
      <c r="A90" s="35"/>
      <c r="B90" s="36"/>
      <c r="C90" s="37"/>
      <c r="D90" s="37"/>
    </row>
    <row r="91" spans="1:4" x14ac:dyDescent="0.25">
      <c r="A91" s="35"/>
      <c r="B91" s="36"/>
      <c r="C91" s="37"/>
      <c r="D91" s="37"/>
    </row>
    <row r="92" spans="1:4" x14ac:dyDescent="0.25">
      <c r="A92" s="35"/>
      <c r="B92" s="36"/>
      <c r="C92" s="37"/>
      <c r="D92" s="37"/>
    </row>
    <row r="93" spans="1:4" x14ac:dyDescent="0.25">
      <c r="A93" s="35"/>
      <c r="B93" s="36"/>
      <c r="C93" s="37"/>
      <c r="D93" s="37"/>
    </row>
    <row r="94" spans="1:4" x14ac:dyDescent="0.25">
      <c r="A94" s="35"/>
      <c r="B94" s="36"/>
      <c r="C94" s="37"/>
      <c r="D94" s="37"/>
    </row>
    <row r="95" spans="1:4" x14ac:dyDescent="0.25">
      <c r="A95" s="35"/>
      <c r="B95" s="36"/>
      <c r="C95" s="37"/>
      <c r="D95" s="37"/>
    </row>
    <row r="96" spans="1:4" x14ac:dyDescent="0.25">
      <c r="A96" s="35"/>
      <c r="B96" s="36"/>
      <c r="C96" s="37"/>
      <c r="D96" s="37"/>
    </row>
    <row r="97" spans="1:4" x14ac:dyDescent="0.25">
      <c r="A97" s="35"/>
      <c r="B97" s="36"/>
      <c r="C97" s="37"/>
      <c r="D97" s="37"/>
    </row>
    <row r="98" spans="1:4" x14ac:dyDescent="0.25">
      <c r="A98" s="35"/>
      <c r="B98" s="36"/>
      <c r="C98" s="37"/>
      <c r="D98" s="37"/>
    </row>
    <row r="99" spans="1:4" x14ac:dyDescent="0.25">
      <c r="A99" s="35"/>
      <c r="B99" s="36"/>
      <c r="C99" s="37"/>
      <c r="D99" s="37"/>
    </row>
    <row r="100" spans="1:4" x14ac:dyDescent="0.25">
      <c r="A100" s="35"/>
      <c r="B100" s="36"/>
      <c r="C100" s="37"/>
      <c r="D100" s="37"/>
    </row>
    <row r="101" spans="1:4" x14ac:dyDescent="0.25">
      <c r="A101" s="35"/>
      <c r="B101" s="36"/>
      <c r="C101" s="37"/>
      <c r="D101" s="37"/>
    </row>
    <row r="102" spans="1:4" x14ac:dyDescent="0.25">
      <c r="A102" s="35"/>
      <c r="B102" s="36"/>
      <c r="C102" s="37"/>
      <c r="D102" s="37"/>
    </row>
    <row r="103" spans="1:4" x14ac:dyDescent="0.25">
      <c r="A103" s="35"/>
      <c r="B103" s="36"/>
      <c r="C103" s="37"/>
      <c r="D103" s="37"/>
    </row>
    <row r="104" spans="1:4" x14ac:dyDescent="0.25">
      <c r="A104" s="35"/>
      <c r="B104" s="36"/>
      <c r="C104" s="37"/>
      <c r="D104" s="37"/>
    </row>
    <row r="105" spans="1:4" x14ac:dyDescent="0.25">
      <c r="A105" s="35"/>
      <c r="B105" s="36"/>
      <c r="C105" s="37"/>
      <c r="D105" s="37"/>
    </row>
    <row r="106" spans="1:4" x14ac:dyDescent="0.25">
      <c r="A106" s="35"/>
      <c r="B106" s="36"/>
      <c r="C106" s="37"/>
      <c r="D106" s="37"/>
    </row>
    <row r="107" spans="1:4" ht="15" customHeight="1" x14ac:dyDescent="0.25">
      <c r="A107" s="35"/>
      <c r="B107" s="36"/>
      <c r="C107" s="37"/>
      <c r="D107" s="37"/>
    </row>
    <row r="108" spans="1:4" ht="15" customHeight="1" x14ac:dyDescent="0.25">
      <c r="A108" s="35"/>
      <c r="B108" s="36"/>
      <c r="C108" s="38" t="s">
        <v>22</v>
      </c>
      <c r="D108" s="38" t="s">
        <v>32</v>
      </c>
    </row>
    <row r="109" spans="1:4" s="21" customFormat="1" x14ac:dyDescent="0.25">
      <c r="A109" s="39">
        <v>13</v>
      </c>
      <c r="B109" s="40" t="s">
        <v>25</v>
      </c>
      <c r="C109" s="42"/>
      <c r="D109" s="42"/>
    </row>
    <row r="110" spans="1:4" s="21" customFormat="1" ht="30" x14ac:dyDescent="0.25">
      <c r="A110" s="39">
        <v>14</v>
      </c>
      <c r="B110" s="40" t="s">
        <v>26</v>
      </c>
      <c r="C110" s="42"/>
      <c r="D110" s="42"/>
    </row>
    <row r="111" spans="1:4" s="21" customFormat="1" x14ac:dyDescent="0.25">
      <c r="A111" s="39">
        <v>15</v>
      </c>
      <c r="B111" s="40" t="s">
        <v>27</v>
      </c>
      <c r="C111" s="42"/>
      <c r="D111" s="42"/>
    </row>
    <row r="112" spans="1:4" s="21" customFormat="1" ht="30" x14ac:dyDescent="0.25">
      <c r="A112" s="39">
        <v>16</v>
      </c>
      <c r="B112" s="40" t="s">
        <v>28</v>
      </c>
      <c r="C112" s="42"/>
      <c r="D112" s="42"/>
    </row>
    <row r="113" spans="1:4" x14ac:dyDescent="0.25">
      <c r="A113" s="82" t="s">
        <v>23</v>
      </c>
      <c r="B113" s="82"/>
      <c r="C113" s="46" t="str">
        <f>IF(OR(C109="",C109="Not applicable"),"",IF(C109="Yes",IF(OR(C110="",C110="Not applicable"),"",IF(C110="Yes","Candidate for Peatland Reclamation",IF(OR(C111="",C111="Not applicable"),"",IF(C111="Yes",IF(OR(C112="",C112="Not applicable"),"",IF(C112="Yes","Candidate for Upland Reclamation","Candidate for Peatland Reclamation")),"Candidate for Peatland Reclamation")))),IF(OR(C111="",C111="Not applicable"),"",IF(C111="Yes",IF(OR(C112="",C112="Not applicable"),"",IF(C112="Yes","Candidate for Upland Reclamation","Candidate for Peatland Reclamation")),"Candidate for Peatland Reclamation"))))</f>
        <v/>
      </c>
      <c r="D113" s="43"/>
    </row>
    <row r="114" spans="1:4" x14ac:dyDescent="0.25">
      <c r="A114" s="35"/>
      <c r="B114" s="36"/>
      <c r="C114" s="37"/>
      <c r="D114" s="37"/>
    </row>
    <row r="115" spans="1:4" ht="23.25" x14ac:dyDescent="0.25">
      <c r="A115" s="86" t="s">
        <v>252</v>
      </c>
      <c r="B115" s="87"/>
      <c r="C115" s="87"/>
      <c r="D115" s="88"/>
    </row>
    <row r="116" spans="1:4" x14ac:dyDescent="0.25">
      <c r="A116" s="35"/>
      <c r="B116" s="36"/>
      <c r="C116" s="37"/>
      <c r="D116" s="37"/>
    </row>
    <row r="117" spans="1:4" x14ac:dyDescent="0.25">
      <c r="A117" s="35"/>
      <c r="B117" s="36"/>
      <c r="C117" s="37"/>
      <c r="D117" s="37"/>
    </row>
    <row r="118" spans="1:4" x14ac:dyDescent="0.25">
      <c r="A118" s="35"/>
      <c r="B118" s="36"/>
      <c r="C118" s="37"/>
      <c r="D118" s="37"/>
    </row>
    <row r="119" spans="1:4" x14ac:dyDescent="0.25">
      <c r="A119" s="35"/>
      <c r="B119" s="36"/>
      <c r="C119" s="37"/>
      <c r="D119" s="37"/>
    </row>
    <row r="120" spans="1:4" x14ac:dyDescent="0.25">
      <c r="A120" s="35"/>
      <c r="B120" s="36"/>
      <c r="C120" s="37"/>
      <c r="D120" s="37"/>
    </row>
    <row r="121" spans="1:4" x14ac:dyDescent="0.25">
      <c r="A121" s="35"/>
      <c r="B121" s="36"/>
      <c r="C121" s="37"/>
      <c r="D121" s="37"/>
    </row>
    <row r="122" spans="1:4" x14ac:dyDescent="0.25">
      <c r="A122" s="35"/>
      <c r="B122" s="36"/>
      <c r="C122" s="37"/>
      <c r="D122" s="37"/>
    </row>
    <row r="123" spans="1:4" x14ac:dyDescent="0.25">
      <c r="A123" s="35"/>
      <c r="B123" s="36"/>
      <c r="C123" s="37"/>
      <c r="D123" s="37"/>
    </row>
    <row r="124" spans="1:4" x14ac:dyDescent="0.25">
      <c r="A124" s="35"/>
      <c r="B124" s="36"/>
      <c r="C124" s="37"/>
      <c r="D124" s="37"/>
    </row>
    <row r="125" spans="1:4" x14ac:dyDescent="0.25">
      <c r="A125" s="35"/>
      <c r="B125" s="36"/>
      <c r="C125" s="37"/>
      <c r="D125" s="37"/>
    </row>
    <row r="126" spans="1:4" x14ac:dyDescent="0.25">
      <c r="A126" s="35"/>
      <c r="B126" s="36"/>
      <c r="C126" s="37"/>
      <c r="D126" s="37"/>
    </row>
    <row r="127" spans="1:4" x14ac:dyDescent="0.25">
      <c r="A127" s="35"/>
      <c r="B127" s="36"/>
      <c r="C127" s="37"/>
      <c r="D127" s="37"/>
    </row>
    <row r="128" spans="1:4" x14ac:dyDescent="0.25">
      <c r="A128" s="35"/>
      <c r="B128" s="36"/>
      <c r="C128" s="37"/>
      <c r="D128" s="37"/>
    </row>
    <row r="129" spans="1:4" x14ac:dyDescent="0.25">
      <c r="A129" s="35"/>
      <c r="B129" s="36"/>
      <c r="C129" s="37"/>
      <c r="D129" s="37"/>
    </row>
    <row r="130" spans="1:4" x14ac:dyDescent="0.25">
      <c r="A130" s="35"/>
      <c r="B130" s="36"/>
      <c r="C130" s="37"/>
      <c r="D130" s="37"/>
    </row>
    <row r="131" spans="1:4" x14ac:dyDescent="0.25">
      <c r="A131" s="35"/>
      <c r="B131" s="36"/>
      <c r="C131" s="37"/>
      <c r="D131" s="37"/>
    </row>
    <row r="132" spans="1:4" x14ac:dyDescent="0.25">
      <c r="A132" s="35"/>
      <c r="B132" s="36"/>
      <c r="C132" s="37"/>
      <c r="D132" s="37"/>
    </row>
    <row r="133" spans="1:4" x14ac:dyDescent="0.25">
      <c r="A133" s="35"/>
      <c r="B133" s="36"/>
      <c r="C133" s="37"/>
      <c r="D133" s="37"/>
    </row>
    <row r="134" spans="1:4" x14ac:dyDescent="0.25">
      <c r="A134" s="35"/>
      <c r="B134" s="36"/>
      <c r="C134" s="37"/>
      <c r="D134" s="37"/>
    </row>
    <row r="135" spans="1:4" x14ac:dyDescent="0.25">
      <c r="A135" s="35"/>
      <c r="B135" s="36"/>
      <c r="C135" s="37"/>
      <c r="D135" s="37"/>
    </row>
    <row r="136" spans="1:4" x14ac:dyDescent="0.25">
      <c r="A136" s="35"/>
      <c r="B136" s="36"/>
      <c r="C136" s="37"/>
      <c r="D136" s="37"/>
    </row>
    <row r="137" spans="1:4" x14ac:dyDescent="0.25">
      <c r="A137" s="35"/>
      <c r="B137" s="36"/>
      <c r="C137" s="37"/>
      <c r="D137" s="37"/>
    </row>
    <row r="138" spans="1:4" x14ac:dyDescent="0.25">
      <c r="A138" s="35"/>
      <c r="B138" s="36"/>
      <c r="C138" s="37"/>
      <c r="D138" s="37"/>
    </row>
    <row r="139" spans="1:4" x14ac:dyDescent="0.25">
      <c r="A139" s="35"/>
      <c r="B139" s="36"/>
      <c r="C139" s="37"/>
      <c r="D139" s="37"/>
    </row>
    <row r="140" spans="1:4" x14ac:dyDescent="0.25">
      <c r="A140" s="35"/>
      <c r="B140" s="36"/>
      <c r="C140" s="37"/>
      <c r="D140" s="37"/>
    </row>
    <row r="141" spans="1:4" x14ac:dyDescent="0.25">
      <c r="A141" s="35"/>
      <c r="B141" s="36"/>
      <c r="C141" s="37"/>
      <c r="D141" s="37"/>
    </row>
    <row r="142" spans="1:4" x14ac:dyDescent="0.25">
      <c r="A142" s="35"/>
      <c r="B142" s="36"/>
      <c r="C142" s="37"/>
      <c r="D142" s="37"/>
    </row>
    <row r="143" spans="1:4" x14ac:dyDescent="0.25">
      <c r="A143" s="35"/>
      <c r="B143" s="36"/>
      <c r="C143" s="37"/>
      <c r="D143" s="37"/>
    </row>
    <row r="144" spans="1:4" x14ac:dyDescent="0.25">
      <c r="A144" s="35"/>
      <c r="B144" s="36"/>
      <c r="C144" s="37"/>
      <c r="D144" s="37"/>
    </row>
    <row r="145" spans="1:4" x14ac:dyDescent="0.25">
      <c r="A145" s="35"/>
      <c r="B145" s="36"/>
      <c r="C145" s="37"/>
      <c r="D145" s="37"/>
    </row>
    <row r="146" spans="1:4" x14ac:dyDescent="0.25">
      <c r="A146" s="35"/>
      <c r="B146" s="36"/>
      <c r="C146" s="37"/>
      <c r="D146" s="37"/>
    </row>
    <row r="147" spans="1:4" x14ac:dyDescent="0.25">
      <c r="A147" s="35"/>
      <c r="B147" s="36"/>
      <c r="C147" s="37"/>
      <c r="D147" s="37"/>
    </row>
    <row r="148" spans="1:4" x14ac:dyDescent="0.25">
      <c r="A148" s="35"/>
      <c r="B148" s="36"/>
      <c r="C148" s="37"/>
      <c r="D148" s="37"/>
    </row>
    <row r="149" spans="1:4" x14ac:dyDescent="0.25">
      <c r="A149" s="35"/>
      <c r="B149" s="36"/>
      <c r="C149" s="37"/>
      <c r="D149" s="37"/>
    </row>
    <row r="150" spans="1:4" x14ac:dyDescent="0.25">
      <c r="A150" s="35"/>
      <c r="B150" s="36"/>
      <c r="C150" s="37"/>
      <c r="D150" s="37"/>
    </row>
    <row r="151" spans="1:4" x14ac:dyDescent="0.25">
      <c r="A151" s="35"/>
      <c r="B151" s="36"/>
      <c r="C151" s="37"/>
      <c r="D151" s="37"/>
    </row>
    <row r="152" spans="1:4" x14ac:dyDescent="0.25">
      <c r="A152" s="35"/>
      <c r="B152" s="36"/>
      <c r="C152" s="38" t="s">
        <v>22</v>
      </c>
      <c r="D152" s="38" t="s">
        <v>32</v>
      </c>
    </row>
    <row r="153" spans="1:4" s="21" customFormat="1" ht="30" x14ac:dyDescent="0.25">
      <c r="A153" s="39">
        <v>17</v>
      </c>
      <c r="B153" s="40" t="s">
        <v>60</v>
      </c>
      <c r="C153" s="42"/>
      <c r="D153" s="42"/>
    </row>
    <row r="154" spans="1:4" s="21" customFormat="1" ht="30" x14ac:dyDescent="0.25">
      <c r="A154" s="39">
        <v>18</v>
      </c>
      <c r="B154" s="40" t="s">
        <v>242</v>
      </c>
      <c r="C154" s="42"/>
      <c r="D154" s="42"/>
    </row>
    <row r="155" spans="1:4" s="21" customFormat="1" x14ac:dyDescent="0.25">
      <c r="A155" s="39">
        <v>19</v>
      </c>
      <c r="B155" s="40" t="s">
        <v>29</v>
      </c>
      <c r="C155" s="42"/>
      <c r="D155" s="42"/>
    </row>
    <row r="156" spans="1:4" s="21" customFormat="1" ht="30" x14ac:dyDescent="0.25">
      <c r="A156" s="39">
        <v>20</v>
      </c>
      <c r="B156" s="40" t="s">
        <v>35</v>
      </c>
      <c r="C156" s="42"/>
      <c r="D156" s="42"/>
    </row>
    <row r="157" spans="1:4" s="21" customFormat="1" x14ac:dyDescent="0.25">
      <c r="A157" s="39">
        <v>21</v>
      </c>
      <c r="B157" s="40" t="s">
        <v>61</v>
      </c>
      <c r="C157" s="42"/>
      <c r="D157" s="42"/>
    </row>
    <row r="158" spans="1:4" s="21" customFormat="1" ht="30" x14ac:dyDescent="0.25">
      <c r="A158" s="39">
        <v>22</v>
      </c>
      <c r="B158" s="40" t="s">
        <v>30</v>
      </c>
      <c r="C158" s="42"/>
      <c r="D158" s="42"/>
    </row>
    <row r="159" spans="1:4" s="21" customFormat="1" ht="30" x14ac:dyDescent="0.25">
      <c r="A159" s="39">
        <v>23</v>
      </c>
      <c r="B159" s="40" t="s">
        <v>31</v>
      </c>
      <c r="C159" s="42"/>
      <c r="D159" s="42"/>
    </row>
    <row r="160" spans="1:4" x14ac:dyDescent="0.25">
      <c r="A160" s="82" t="s">
        <v>23</v>
      </c>
      <c r="B160" s="82"/>
      <c r="C160" s="46" t="str">
        <f>IF(OR(C153="",C153="Not applicable"),"",IF(C153="Yes",IF(OR(C154="",C154="Not applicable"),"",IF(C154="Yes",IF(OR(C155="",C155="Not applicable"),"",IF(C155="Yes",IF(OR(C156="",C156="Not applicable"),"",IF(C156="Yes","Candidate for Upland Reclamation",IF(OR(C158="",C158="Not applicable"),"",IF(C158="Yes","Candidate for Upland Reclamation","Candidate for Peatland Reclamation")))),IF(OR(C157="",C157="Not applicable"),"",IF(C157="Yes","Candidate for Upland Reclamation",IF(OR(C159="",C159="Not applicable"),"",IF(C159="Yes","Candidate for Upland Reclamation","Candidate for Peatland Reclamation")))))),"Candidate for Peatland Reclamation")),"Candidate for Upland Reclamation"))</f>
        <v/>
      </c>
      <c r="D160" s="43"/>
    </row>
  </sheetData>
  <sheetProtection sheet="1" objects="1" scenarios="1" formatCells="0" formatColumns="0" formatRows="0" insertHyperlinks="0"/>
  <mergeCells count="8">
    <mergeCell ref="A160:B160"/>
    <mergeCell ref="A1:D1"/>
    <mergeCell ref="A84:D84"/>
    <mergeCell ref="A44:D44"/>
    <mergeCell ref="A115:D115"/>
    <mergeCell ref="A42:B42"/>
    <mergeCell ref="A82:B82"/>
    <mergeCell ref="A113:B113"/>
  </mergeCells>
  <dataValidations count="20">
    <dataValidation type="list" showInputMessage="1" showErrorMessage="1" sqref="C76 C109 C36 C153" xr:uid="{3FB62BB7-0806-40FD-8EEC-4568443021F8}">
      <formula1>DECISION</formula1>
    </dataValidation>
    <dataValidation type="list" showInputMessage="1" showErrorMessage="1" sqref="C110" xr:uid="{B2B1AA0A-5868-4848-8B95-F918F5CB069C}">
      <formula1>IF($C$109="Yes",DECISION,NA)</formula1>
    </dataValidation>
    <dataValidation type="list" showInputMessage="1" showErrorMessage="1" sqref="C111" xr:uid="{ABEC2142-4BC7-494C-B97A-7E2EB83524B2}">
      <formula1>IF(OR($C$109="No",AND($C$109="Yes",$C$110="No")),DECISION,NA)</formula1>
    </dataValidation>
    <dataValidation type="list" showInputMessage="1" showErrorMessage="1" sqref="C112" xr:uid="{FA43ECA9-AE14-451F-842B-331C73FEAA3E}">
      <formula1>IF($C$111="Yes",DECISION,NA)</formula1>
    </dataValidation>
    <dataValidation type="list" showInputMessage="1" showErrorMessage="1" sqref="C77" xr:uid="{579633A7-4332-40CF-B2A9-DCC554E0B805}">
      <formula1>IF($C$76="No",DECISION,NA)</formula1>
    </dataValidation>
    <dataValidation type="list" showInputMessage="1" showErrorMessage="1" sqref="C78" xr:uid="{2845207C-42D4-498B-A159-D9C95C48E3E8}">
      <formula1>IF($C$76="Yes",DECISION,NA)</formula1>
    </dataValidation>
    <dataValidation type="list" showInputMessage="1" showErrorMessage="1" sqref="C79" xr:uid="{EB68D08A-575B-424A-927B-7758BD6DAC24}">
      <formula1>IF(OR(AND($C$76="No",$C$77="Yes"),AND($C$76="Yes",$C$78="No"),AND($C$76="Yes",$C$78="Yes",$C$80="Yes")),DECISION,NA)</formula1>
    </dataValidation>
    <dataValidation type="list" showInputMessage="1" showErrorMessage="1" sqref="C80" xr:uid="{C88A8D6D-2FAD-4A44-A42D-2421F45B7EAF}">
      <formula1>IF(AND($C$76="Yes",$C$78="Yes"),DECISION,NA)</formula1>
    </dataValidation>
    <dataValidation type="list" showInputMessage="1" showErrorMessage="1" sqref="C81" xr:uid="{D434B366-7C37-4397-B271-62B7A7C5FDBB}">
      <formula1>IF($C$79="Yes",DECISION,NA)</formula1>
    </dataValidation>
    <dataValidation type="list" showInputMessage="1" showErrorMessage="1" sqref="C37" xr:uid="{228960A1-C438-4180-B995-C9B7038A01A0}">
      <formula1>IF($C$36="Yes",DECISION,NA)</formula1>
    </dataValidation>
    <dataValidation type="list" showInputMessage="1" showErrorMessage="1" sqref="C38" xr:uid="{165F8964-CD87-489C-A21B-D6E0A98BEAB7}">
      <formula1>IF(OR($C$36="No",AND($C$36="Yes",$C$37="Yes")),DECISION,NA)</formula1>
    </dataValidation>
    <dataValidation type="list" showInputMessage="1" showErrorMessage="1" sqref="C39" xr:uid="{DF90FFD8-F4B8-412B-A8B3-5427A46E6C99}">
      <formula1>IF(OR(AND($C$36="No",$C$38="No"),AND($C$36="Yes",$C$37="Yes",$C$38="No")),DECISION,NA)</formula1>
    </dataValidation>
    <dataValidation type="list" showInputMessage="1" showErrorMessage="1" sqref="C40" xr:uid="{8C88D671-FB58-418B-BDBC-5C7D90CB2BBE}">
      <formula1>IF(OR($C$38="Yes",$C$39="Yes"),DECISION,NA)</formula1>
    </dataValidation>
    <dataValidation type="list" showInputMessage="1" showErrorMessage="1" sqref="C41" xr:uid="{0B1B1462-424B-46D8-B3C4-51CFAF1E6D02}">
      <formula1>IF($C$40="No",DECISION,NA)</formula1>
    </dataValidation>
    <dataValidation type="list" showInputMessage="1" showErrorMessage="1" sqref="C154" xr:uid="{7996BCA7-A6B9-4DDC-90FD-7F02AC493BBA}">
      <formula1>IF($C$153="Yes",DECISION,NA)</formula1>
    </dataValidation>
    <dataValidation type="list" showInputMessage="1" showErrorMessage="1" sqref="C159" xr:uid="{2FC8B75F-4561-4D64-AE3F-BF0A53A2A481}">
      <formula1>IF(AND($C$153="Yes",$C$154="Yes",$C$155="No",$C$157="No"),DECISION,NA)</formula1>
    </dataValidation>
    <dataValidation type="list" showInputMessage="1" showErrorMessage="1" sqref="C158" xr:uid="{AE84423A-3967-43D7-87F8-B99078D5EE98}">
      <formula1>IF(AND($C$153="Yes",$C$154="Yes",$C$155="Yes",$C$156="No"),DECISION,NA)</formula1>
    </dataValidation>
    <dataValidation type="list" showInputMessage="1" showErrorMessage="1" sqref="C157" xr:uid="{57108E59-BF74-4AD3-9951-264B2EF14F9D}">
      <formula1>IF(AND($C$153="Yes",$C$154="Yes",$C$155="No"),DECISION,NA)</formula1>
    </dataValidation>
    <dataValidation type="list" showInputMessage="1" showErrorMessage="1" sqref="C156" xr:uid="{C623FA41-7071-4E2C-BE2E-17140C706728}">
      <formula1>IF(AND($C$153="Yes",$C$154="Yes",$C$155="Yes"),DECISION,NA)</formula1>
    </dataValidation>
    <dataValidation type="list" showInputMessage="1" showErrorMessage="1" sqref="C155" xr:uid="{5E1A5974-7E28-480A-AC0C-DACAF21D2415}">
      <formula1>IF(AND($C$153="Yes",$C$154="Yes"),DECISION,NA)</formula1>
    </dataValidation>
  </dataValidations>
  <pageMargins left="0.39370078740157483" right="0.39370078740157483" top="0.39370078740157483" bottom="0.39370078740157483" header="0.31496062992125984" footer="0.19685039370078741"/>
  <pageSetup fitToWidth="0" fitToHeight="0" orientation="portrait" r:id="rId1"/>
  <headerFooter>
    <oddFooter>&amp;L_x000D_&amp;1#&amp;"Aptos"&amp;11&amp;K000000 Classification: Public</oddFooter>
  </headerFooter>
  <rowBreaks count="3" manualBreakCount="3">
    <brk id="43" max="16383" man="1"/>
    <brk id="83" max="16383" man="1"/>
    <brk id="11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91A4C-B273-4AF8-BF75-2F57EF1C434D}">
  <dimension ref="A1:G113"/>
  <sheetViews>
    <sheetView zoomScaleNormal="100" workbookViewId="0">
      <selection activeCell="C9" sqref="C9"/>
    </sheetView>
  </sheetViews>
  <sheetFormatPr defaultRowHeight="15" x14ac:dyDescent="0.25"/>
  <cols>
    <col min="1" max="1" width="25" style="8" customWidth="1"/>
    <col min="2" max="3" width="32.5703125" style="8" customWidth="1"/>
    <col min="4" max="6" width="9.140625" customWidth="1"/>
  </cols>
  <sheetData>
    <row r="1" spans="1:7" ht="15.75" thickBot="1" x14ac:dyDescent="0.3">
      <c r="A1" s="98" t="s">
        <v>85</v>
      </c>
      <c r="B1" s="99"/>
      <c r="C1" s="100"/>
    </row>
    <row r="2" spans="1:7" ht="31.5" customHeight="1" x14ac:dyDescent="0.25">
      <c r="A2" s="89" t="s">
        <v>86</v>
      </c>
      <c r="B2" s="89"/>
      <c r="C2" s="89"/>
    </row>
    <row r="3" spans="1:7" x14ac:dyDescent="0.25">
      <c r="A3" s="97" t="s">
        <v>141</v>
      </c>
      <c r="B3" s="97"/>
      <c r="C3" s="97"/>
    </row>
    <row r="4" spans="1:7" x14ac:dyDescent="0.25">
      <c r="A4" s="19" t="s">
        <v>6</v>
      </c>
      <c r="B4" s="19" t="s">
        <v>53</v>
      </c>
      <c r="C4" s="19" t="s">
        <v>54</v>
      </c>
    </row>
    <row r="5" spans="1:7" x14ac:dyDescent="0.25">
      <c r="A5" s="102" t="s">
        <v>91</v>
      </c>
      <c r="B5" s="102"/>
      <c r="C5" s="102"/>
    </row>
    <row r="6" spans="1:7" ht="30" x14ac:dyDescent="0.25">
      <c r="A6" s="20" t="s">
        <v>87</v>
      </c>
      <c r="B6" s="20" t="s">
        <v>356</v>
      </c>
      <c r="C6" s="20" t="s">
        <v>357</v>
      </c>
    </row>
    <row r="7" spans="1:7" x14ac:dyDescent="0.25">
      <c r="A7" s="20" t="s">
        <v>88</v>
      </c>
      <c r="B7" s="20" t="s">
        <v>92</v>
      </c>
      <c r="C7" s="20" t="s">
        <v>100</v>
      </c>
    </row>
    <row r="8" spans="1:7" ht="30" x14ac:dyDescent="0.25">
      <c r="A8" s="20" t="s">
        <v>89</v>
      </c>
      <c r="B8" s="20" t="s">
        <v>93</v>
      </c>
      <c r="C8" s="20" t="s">
        <v>101</v>
      </c>
    </row>
    <row r="9" spans="1:7" ht="45" x14ac:dyDescent="0.25">
      <c r="A9" s="20" t="s">
        <v>358</v>
      </c>
      <c r="B9" s="20" t="s">
        <v>94</v>
      </c>
      <c r="C9" s="20" t="s">
        <v>102</v>
      </c>
    </row>
    <row r="10" spans="1:7" ht="47.25" customHeight="1" x14ac:dyDescent="0.25">
      <c r="A10" s="20" t="s">
        <v>359</v>
      </c>
      <c r="B10" s="20" t="s">
        <v>343</v>
      </c>
      <c r="C10" s="20" t="s">
        <v>342</v>
      </c>
    </row>
    <row r="11" spans="1:7" ht="17.25" x14ac:dyDescent="0.25">
      <c r="A11" s="20" t="s">
        <v>360</v>
      </c>
      <c r="B11" s="20" t="s">
        <v>95</v>
      </c>
      <c r="C11" s="20" t="s">
        <v>103</v>
      </c>
      <c r="G11" t="s">
        <v>389</v>
      </c>
    </row>
    <row r="12" spans="1:7" ht="30" x14ac:dyDescent="0.25">
      <c r="A12" s="20" t="s">
        <v>361</v>
      </c>
      <c r="B12" s="20" t="s">
        <v>96</v>
      </c>
      <c r="C12" s="20" t="s">
        <v>104</v>
      </c>
    </row>
    <row r="13" spans="1:7" ht="30" x14ac:dyDescent="0.25">
      <c r="A13" s="20" t="s">
        <v>362</v>
      </c>
      <c r="B13" s="20" t="s">
        <v>97</v>
      </c>
      <c r="C13" s="20" t="s">
        <v>105</v>
      </c>
    </row>
    <row r="14" spans="1:7" ht="32.25" x14ac:dyDescent="0.25">
      <c r="A14" s="20" t="s">
        <v>363</v>
      </c>
      <c r="B14" s="20" t="s">
        <v>344</v>
      </c>
      <c r="C14" s="20" t="s">
        <v>382</v>
      </c>
    </row>
    <row r="15" spans="1:7" ht="32.25" x14ac:dyDescent="0.25">
      <c r="A15" s="20" t="s">
        <v>364</v>
      </c>
      <c r="B15" s="20" t="s">
        <v>345</v>
      </c>
      <c r="C15" s="20" t="s">
        <v>383</v>
      </c>
    </row>
    <row r="16" spans="1:7" ht="45" x14ac:dyDescent="0.25">
      <c r="A16" s="20" t="s">
        <v>90</v>
      </c>
      <c r="B16" s="20" t="s">
        <v>98</v>
      </c>
      <c r="C16" s="20" t="s">
        <v>106</v>
      </c>
    </row>
    <row r="17" spans="1:3" ht="17.25" x14ac:dyDescent="0.25">
      <c r="A17" s="20" t="s">
        <v>365</v>
      </c>
      <c r="B17" s="20" t="s">
        <v>99</v>
      </c>
      <c r="C17" s="20" t="s">
        <v>107</v>
      </c>
    </row>
    <row r="18" spans="1:3" x14ac:dyDescent="0.25">
      <c r="A18" s="102" t="s">
        <v>108</v>
      </c>
      <c r="B18" s="102"/>
      <c r="C18" s="102"/>
    </row>
    <row r="19" spans="1:3" ht="47.25" x14ac:dyDescent="0.25">
      <c r="A19" s="20" t="s">
        <v>109</v>
      </c>
      <c r="B19" s="20" t="s">
        <v>366</v>
      </c>
      <c r="C19" s="20" t="s">
        <v>110</v>
      </c>
    </row>
    <row r="20" spans="1:3" ht="60" x14ac:dyDescent="0.25">
      <c r="A20" s="20" t="s">
        <v>111</v>
      </c>
      <c r="B20" s="20" t="s">
        <v>112</v>
      </c>
      <c r="C20" s="20" t="s">
        <v>113</v>
      </c>
    </row>
    <row r="21" spans="1:3" x14ac:dyDescent="0.25">
      <c r="A21" s="103" t="s">
        <v>114</v>
      </c>
      <c r="B21" s="103"/>
      <c r="C21" s="103"/>
    </row>
    <row r="22" spans="1:3" ht="60" x14ac:dyDescent="0.25">
      <c r="A22" s="20" t="s">
        <v>115</v>
      </c>
      <c r="B22" s="20" t="s">
        <v>116</v>
      </c>
      <c r="C22" s="20" t="s">
        <v>117</v>
      </c>
    </row>
    <row r="23" spans="1:3" x14ac:dyDescent="0.25">
      <c r="A23" s="102" t="s">
        <v>118</v>
      </c>
      <c r="B23" s="102"/>
      <c r="C23" s="102"/>
    </row>
    <row r="24" spans="1:3" ht="60" x14ac:dyDescent="0.25">
      <c r="A24" s="20" t="s">
        <v>115</v>
      </c>
      <c r="B24" s="20" t="s">
        <v>119</v>
      </c>
      <c r="C24" s="20" t="s">
        <v>120</v>
      </c>
    </row>
    <row r="25" spans="1:3" x14ac:dyDescent="0.25">
      <c r="A25" s="102" t="s">
        <v>121</v>
      </c>
      <c r="B25" s="102"/>
      <c r="C25" s="102"/>
    </row>
    <row r="26" spans="1:3" ht="30" x14ac:dyDescent="0.25">
      <c r="A26" s="20" t="s">
        <v>122</v>
      </c>
      <c r="B26" s="20" t="s">
        <v>123</v>
      </c>
      <c r="C26" s="20" t="s">
        <v>124</v>
      </c>
    </row>
    <row r="27" spans="1:3" ht="30" x14ac:dyDescent="0.25">
      <c r="A27" s="20" t="s">
        <v>125</v>
      </c>
      <c r="B27" s="20" t="s">
        <v>126</v>
      </c>
      <c r="C27" s="20" t="s">
        <v>127</v>
      </c>
    </row>
    <row r="28" spans="1:3" x14ac:dyDescent="0.25">
      <c r="A28" s="102" t="s">
        <v>128</v>
      </c>
      <c r="B28" s="102"/>
      <c r="C28" s="102"/>
    </row>
    <row r="29" spans="1:3" ht="75" x14ac:dyDescent="0.25">
      <c r="A29" s="20" t="s">
        <v>129</v>
      </c>
      <c r="B29" s="20" t="s">
        <v>130</v>
      </c>
      <c r="C29" s="20" t="s">
        <v>131</v>
      </c>
    </row>
    <row r="30" spans="1:3" ht="30" x14ac:dyDescent="0.25">
      <c r="A30" s="20" t="s">
        <v>132</v>
      </c>
      <c r="B30" s="20" t="s">
        <v>133</v>
      </c>
      <c r="C30" s="20" t="s">
        <v>134</v>
      </c>
    </row>
    <row r="31" spans="1:3" ht="30" x14ac:dyDescent="0.25">
      <c r="A31" s="20" t="s">
        <v>135</v>
      </c>
      <c r="B31" s="20" t="s">
        <v>136</v>
      </c>
      <c r="C31" s="20" t="s">
        <v>137</v>
      </c>
    </row>
    <row r="32" spans="1:3" ht="45" x14ac:dyDescent="0.25">
      <c r="A32" s="20" t="s">
        <v>138</v>
      </c>
      <c r="B32" s="20" t="s">
        <v>139</v>
      </c>
      <c r="C32" s="20" t="s">
        <v>140</v>
      </c>
    </row>
    <row r="33" spans="1:3" s="21" customFormat="1" ht="17.25" customHeight="1" x14ac:dyDescent="0.25">
      <c r="A33" s="101" t="s">
        <v>367</v>
      </c>
      <c r="B33" s="101"/>
      <c r="C33" s="101"/>
    </row>
    <row r="34" spans="1:3" s="21" customFormat="1" ht="34.5" customHeight="1" x14ac:dyDescent="0.25">
      <c r="A34" s="90" t="s">
        <v>368</v>
      </c>
      <c r="B34" s="90"/>
      <c r="C34" s="90"/>
    </row>
    <row r="35" spans="1:3" s="21" customFormat="1" ht="34.5" customHeight="1" x14ac:dyDescent="0.25">
      <c r="A35" s="90" t="s">
        <v>369</v>
      </c>
      <c r="B35" s="90"/>
      <c r="C35" s="90"/>
    </row>
    <row r="36" spans="1:3" s="21" customFormat="1" ht="31.5" customHeight="1" x14ac:dyDescent="0.25">
      <c r="A36" s="90" t="s">
        <v>370</v>
      </c>
      <c r="B36" s="90"/>
      <c r="C36" s="90"/>
    </row>
    <row r="37" spans="1:3" ht="15.75" thickBot="1" x14ac:dyDescent="0.3"/>
    <row r="38" spans="1:3" ht="15.75" thickBot="1" x14ac:dyDescent="0.3">
      <c r="A38" s="98" t="s">
        <v>153</v>
      </c>
      <c r="B38" s="99"/>
      <c r="C38" s="100"/>
    </row>
    <row r="39" spans="1:3" ht="31.5" customHeight="1" x14ac:dyDescent="0.25">
      <c r="A39" s="89" t="s">
        <v>154</v>
      </c>
      <c r="B39" s="89"/>
      <c r="C39" s="89"/>
    </row>
    <row r="40" spans="1:3" ht="15.75" thickBot="1" x14ac:dyDescent="0.3">
      <c r="A40" s="90" t="s">
        <v>141</v>
      </c>
      <c r="B40" s="90"/>
      <c r="C40" s="90"/>
    </row>
    <row r="41" spans="1:3" ht="15.75" thickBot="1" x14ac:dyDescent="0.3">
      <c r="A41" s="22" t="s">
        <v>6</v>
      </c>
      <c r="B41" s="23" t="s">
        <v>53</v>
      </c>
      <c r="C41" s="23" t="s">
        <v>54</v>
      </c>
    </row>
    <row r="42" spans="1:3" ht="15.75" thickBot="1" x14ac:dyDescent="0.3">
      <c r="A42" s="91" t="s">
        <v>155</v>
      </c>
      <c r="B42" s="92"/>
      <c r="C42" s="93"/>
    </row>
    <row r="43" spans="1:3" ht="75.75" thickBot="1" x14ac:dyDescent="0.3">
      <c r="A43" s="24" t="s">
        <v>156</v>
      </c>
      <c r="B43" s="25" t="s">
        <v>157</v>
      </c>
      <c r="C43" s="25" t="s">
        <v>158</v>
      </c>
    </row>
    <row r="44" spans="1:3" ht="15.75" thickBot="1" x14ac:dyDescent="0.3">
      <c r="A44" s="91" t="s">
        <v>159</v>
      </c>
      <c r="B44" s="92"/>
      <c r="C44" s="93"/>
    </row>
    <row r="45" spans="1:3" ht="30.75" thickBot="1" x14ac:dyDescent="0.3">
      <c r="A45" s="24" t="s">
        <v>109</v>
      </c>
      <c r="B45" s="25" t="s">
        <v>160</v>
      </c>
      <c r="C45" s="25" t="s">
        <v>161</v>
      </c>
    </row>
    <row r="46" spans="1:3" ht="18" thickBot="1" x14ac:dyDescent="0.3">
      <c r="A46" s="24" t="s">
        <v>349</v>
      </c>
      <c r="B46" s="25" t="s">
        <v>162</v>
      </c>
      <c r="C46" s="25" t="s">
        <v>163</v>
      </c>
    </row>
    <row r="47" spans="1:3" ht="45.75" thickBot="1" x14ac:dyDescent="0.3">
      <c r="A47" s="24" t="s">
        <v>164</v>
      </c>
      <c r="B47" s="25" t="s">
        <v>165</v>
      </c>
      <c r="C47" s="25" t="s">
        <v>166</v>
      </c>
    </row>
    <row r="48" spans="1:3" ht="15.75" thickBot="1" x14ac:dyDescent="0.3">
      <c r="A48" s="91" t="s">
        <v>167</v>
      </c>
      <c r="B48" s="92"/>
      <c r="C48" s="93"/>
    </row>
    <row r="49" spans="1:3" ht="75.75" thickBot="1" x14ac:dyDescent="0.3">
      <c r="A49" s="24" t="s">
        <v>168</v>
      </c>
      <c r="B49" s="25" t="s">
        <v>169</v>
      </c>
      <c r="C49" s="25" t="s">
        <v>170</v>
      </c>
    </row>
    <row r="50" spans="1:3" ht="15.75" thickBot="1" x14ac:dyDescent="0.3">
      <c r="A50" s="91" t="s">
        <v>171</v>
      </c>
      <c r="B50" s="92"/>
      <c r="C50" s="93"/>
    </row>
    <row r="51" spans="1:3" ht="33" thickBot="1" x14ac:dyDescent="0.3">
      <c r="A51" s="24" t="s">
        <v>350</v>
      </c>
      <c r="B51" s="25" t="s">
        <v>172</v>
      </c>
      <c r="C51" s="25" t="s">
        <v>173</v>
      </c>
    </row>
    <row r="52" spans="1:3" ht="18" thickBot="1" x14ac:dyDescent="0.3">
      <c r="A52" s="24" t="s">
        <v>351</v>
      </c>
      <c r="B52" s="25" t="s">
        <v>384</v>
      </c>
      <c r="C52" s="25" t="s">
        <v>385</v>
      </c>
    </row>
    <row r="53" spans="1:3" ht="45.75" thickBot="1" x14ac:dyDescent="0.3">
      <c r="A53" s="24" t="s">
        <v>352</v>
      </c>
      <c r="B53" s="25" t="s">
        <v>381</v>
      </c>
      <c r="C53" s="25" t="s">
        <v>386</v>
      </c>
    </row>
    <row r="54" spans="1:3" ht="60.75" thickBot="1" x14ac:dyDescent="0.3">
      <c r="A54" s="24" t="s">
        <v>174</v>
      </c>
      <c r="B54" s="25" t="s">
        <v>346</v>
      </c>
      <c r="C54" s="25" t="s">
        <v>347</v>
      </c>
    </row>
    <row r="55" spans="1:3" ht="15.75" thickBot="1" x14ac:dyDescent="0.3">
      <c r="A55" s="91" t="s">
        <v>175</v>
      </c>
      <c r="B55" s="92"/>
      <c r="C55" s="93"/>
    </row>
    <row r="56" spans="1:3" ht="30.75" thickBot="1" x14ac:dyDescent="0.3">
      <c r="A56" s="24" t="s">
        <v>109</v>
      </c>
      <c r="B56" s="25" t="s">
        <v>176</v>
      </c>
      <c r="C56" s="25" t="s">
        <v>177</v>
      </c>
    </row>
    <row r="57" spans="1:3" ht="45.75" thickBot="1" x14ac:dyDescent="0.3">
      <c r="A57" s="24" t="s">
        <v>178</v>
      </c>
      <c r="B57" s="25" t="s">
        <v>179</v>
      </c>
      <c r="C57" s="25" t="s">
        <v>180</v>
      </c>
    </row>
    <row r="58" spans="1:3" ht="15.75" thickBot="1" x14ac:dyDescent="0.3">
      <c r="A58" s="91" t="s">
        <v>181</v>
      </c>
      <c r="B58" s="92"/>
      <c r="C58" s="93"/>
    </row>
    <row r="59" spans="1:3" ht="30.75" thickBot="1" x14ac:dyDescent="0.3">
      <c r="A59" s="24" t="s">
        <v>109</v>
      </c>
      <c r="B59" s="25" t="s">
        <v>176</v>
      </c>
      <c r="C59" s="25" t="s">
        <v>177</v>
      </c>
    </row>
    <row r="60" spans="1:3" ht="45.75" thickBot="1" x14ac:dyDescent="0.3">
      <c r="A60" s="24" t="s">
        <v>178</v>
      </c>
      <c r="B60" s="25" t="s">
        <v>179</v>
      </c>
      <c r="C60" s="25" t="s">
        <v>180</v>
      </c>
    </row>
    <row r="61" spans="1:3" s="10" customFormat="1" ht="31.5" customHeight="1" x14ac:dyDescent="0.25">
      <c r="A61" s="89" t="s">
        <v>353</v>
      </c>
      <c r="B61" s="89"/>
      <c r="C61" s="89"/>
    </row>
    <row r="62" spans="1:3" ht="63" customHeight="1" x14ac:dyDescent="0.25">
      <c r="A62" s="90" t="s">
        <v>354</v>
      </c>
      <c r="B62" s="90"/>
      <c r="C62" s="90"/>
    </row>
    <row r="63" spans="1:3" ht="46.5" customHeight="1" x14ac:dyDescent="0.25">
      <c r="A63" s="90" t="s">
        <v>355</v>
      </c>
      <c r="B63" s="90"/>
      <c r="C63" s="90"/>
    </row>
    <row r="64" spans="1:3" ht="15.75" thickBot="1" x14ac:dyDescent="0.3"/>
    <row r="65" spans="1:3" ht="15.75" thickBot="1" x14ac:dyDescent="0.3">
      <c r="A65" s="98" t="s">
        <v>190</v>
      </c>
      <c r="B65" s="99"/>
      <c r="C65" s="100"/>
    </row>
    <row r="66" spans="1:3" x14ac:dyDescent="0.25">
      <c r="A66" s="89" t="s">
        <v>191</v>
      </c>
      <c r="B66" s="89"/>
      <c r="C66" s="89"/>
    </row>
    <row r="67" spans="1:3" ht="15.75" thickBot="1" x14ac:dyDescent="0.3">
      <c r="A67" s="90" t="s">
        <v>141</v>
      </c>
      <c r="B67" s="90"/>
      <c r="C67" s="90"/>
    </row>
    <row r="68" spans="1:3" ht="15.75" thickBot="1" x14ac:dyDescent="0.3">
      <c r="A68" s="22" t="s">
        <v>6</v>
      </c>
      <c r="B68" s="23" t="s">
        <v>53</v>
      </c>
      <c r="C68" s="23" t="s">
        <v>54</v>
      </c>
    </row>
    <row r="69" spans="1:3" ht="15.75" thickBot="1" x14ac:dyDescent="0.3">
      <c r="A69" s="91" t="s">
        <v>192</v>
      </c>
      <c r="B69" s="92"/>
      <c r="C69" s="93"/>
    </row>
    <row r="70" spans="1:3" ht="15.75" thickBot="1" x14ac:dyDescent="0.3">
      <c r="A70" s="24" t="s">
        <v>193</v>
      </c>
      <c r="B70" s="25" t="s">
        <v>194</v>
      </c>
      <c r="C70" s="25" t="s">
        <v>195</v>
      </c>
    </row>
    <row r="71" spans="1:3" ht="77.25" customHeight="1" thickBot="1" x14ac:dyDescent="0.3">
      <c r="A71" s="24" t="s">
        <v>196</v>
      </c>
      <c r="B71" s="25" t="s">
        <v>197</v>
      </c>
      <c r="C71" s="25" t="s">
        <v>198</v>
      </c>
    </row>
    <row r="72" spans="1:3" ht="60.75" thickBot="1" x14ac:dyDescent="0.3">
      <c r="A72" s="24" t="s">
        <v>199</v>
      </c>
      <c r="B72" s="25" t="s">
        <v>387</v>
      </c>
      <c r="C72" s="25" t="s">
        <v>388</v>
      </c>
    </row>
    <row r="73" spans="1:3" ht="15.75" thickBot="1" x14ac:dyDescent="0.3">
      <c r="A73" s="91" t="s">
        <v>200</v>
      </c>
      <c r="B73" s="92"/>
      <c r="C73" s="93"/>
    </row>
    <row r="74" spans="1:3" ht="60.75" thickBot="1" x14ac:dyDescent="0.3">
      <c r="A74" s="24" t="s">
        <v>201</v>
      </c>
      <c r="B74" s="25" t="s">
        <v>202</v>
      </c>
      <c r="C74" s="25" t="s">
        <v>203</v>
      </c>
    </row>
    <row r="75" spans="1:3" ht="15.75" thickBot="1" x14ac:dyDescent="0.3">
      <c r="A75" s="91" t="s">
        <v>204</v>
      </c>
      <c r="B75" s="92"/>
      <c r="C75" s="93"/>
    </row>
    <row r="76" spans="1:3" ht="33" thickBot="1" x14ac:dyDescent="0.3">
      <c r="A76" s="24" t="s">
        <v>371</v>
      </c>
      <c r="B76" s="25" t="s">
        <v>205</v>
      </c>
      <c r="C76" s="25" t="s">
        <v>206</v>
      </c>
    </row>
    <row r="77" spans="1:3" ht="33" thickBot="1" x14ac:dyDescent="0.3">
      <c r="A77" s="24" t="s">
        <v>372</v>
      </c>
      <c r="B77" s="25" t="s">
        <v>207</v>
      </c>
      <c r="C77" s="25" t="s">
        <v>208</v>
      </c>
    </row>
    <row r="78" spans="1:3" ht="15.75" thickBot="1" x14ac:dyDescent="0.3">
      <c r="A78" s="91" t="s">
        <v>373</v>
      </c>
      <c r="B78" s="92"/>
      <c r="C78" s="93"/>
    </row>
    <row r="79" spans="1:3" ht="75.75" thickBot="1" x14ac:dyDescent="0.3">
      <c r="A79" s="24" t="s">
        <v>209</v>
      </c>
      <c r="B79" s="25" t="s">
        <v>210</v>
      </c>
      <c r="C79" s="25" t="s">
        <v>211</v>
      </c>
    </row>
    <row r="80" spans="1:3" x14ac:dyDescent="0.25">
      <c r="A80" s="89" t="s">
        <v>374</v>
      </c>
      <c r="B80" s="89"/>
      <c r="C80" s="89"/>
    </row>
    <row r="81" spans="1:3" x14ac:dyDescent="0.25">
      <c r="A81" s="90" t="s">
        <v>375</v>
      </c>
      <c r="B81" s="90"/>
      <c r="C81" s="90"/>
    </row>
    <row r="82" spans="1:3" ht="15.75" thickBot="1" x14ac:dyDescent="0.3"/>
    <row r="83" spans="1:3" ht="15.75" thickBot="1" x14ac:dyDescent="0.3">
      <c r="A83" s="98" t="s">
        <v>217</v>
      </c>
      <c r="B83" s="99"/>
      <c r="C83" s="100"/>
    </row>
    <row r="84" spans="1:3" ht="31.5" customHeight="1" x14ac:dyDescent="0.25">
      <c r="A84" s="89" t="s">
        <v>218</v>
      </c>
      <c r="B84" s="89"/>
      <c r="C84" s="89"/>
    </row>
    <row r="85" spans="1:3" ht="15.75" thickBot="1" x14ac:dyDescent="0.3">
      <c r="A85" s="90" t="s">
        <v>141</v>
      </c>
      <c r="B85" s="90"/>
      <c r="C85" s="90"/>
    </row>
    <row r="86" spans="1:3" ht="15.75" thickBot="1" x14ac:dyDescent="0.3">
      <c r="A86" s="26" t="s">
        <v>6</v>
      </c>
      <c r="B86" s="27" t="s">
        <v>53</v>
      </c>
      <c r="C86" s="27" t="s">
        <v>54</v>
      </c>
    </row>
    <row r="87" spans="1:3" ht="15.75" thickBot="1" x14ac:dyDescent="0.3">
      <c r="A87" s="91" t="s">
        <v>219</v>
      </c>
      <c r="B87" s="92"/>
      <c r="C87" s="93"/>
    </row>
    <row r="88" spans="1:3" ht="33" thickBot="1" x14ac:dyDescent="0.3">
      <c r="A88" s="28" t="s">
        <v>376</v>
      </c>
      <c r="B88" s="29" t="s">
        <v>220</v>
      </c>
      <c r="C88" s="29" t="s">
        <v>221</v>
      </c>
    </row>
    <row r="89" spans="1:3" ht="60.75" thickBot="1" x14ac:dyDescent="0.3">
      <c r="A89" s="28" t="s">
        <v>377</v>
      </c>
      <c r="B89" s="29" t="s">
        <v>222</v>
      </c>
      <c r="C89" s="29" t="s">
        <v>223</v>
      </c>
    </row>
    <row r="90" spans="1:3" ht="15.75" thickBot="1" x14ac:dyDescent="0.3">
      <c r="A90" s="91" t="s">
        <v>251</v>
      </c>
      <c r="B90" s="92"/>
      <c r="C90" s="93"/>
    </row>
    <row r="91" spans="1:3" ht="60.75" thickBot="1" x14ac:dyDescent="0.3">
      <c r="A91" s="30" t="s">
        <v>248</v>
      </c>
      <c r="B91" s="31" t="s">
        <v>249</v>
      </c>
      <c r="C91" s="31" t="s">
        <v>250</v>
      </c>
    </row>
    <row r="92" spans="1:3" ht="15.75" thickBot="1" x14ac:dyDescent="0.3">
      <c r="A92" s="91" t="s">
        <v>243</v>
      </c>
      <c r="B92" s="92"/>
      <c r="C92" s="93"/>
    </row>
    <row r="93" spans="1:3" ht="30.75" thickBot="1" x14ac:dyDescent="0.3">
      <c r="A93" s="28" t="s">
        <v>224</v>
      </c>
      <c r="B93" s="29" t="s">
        <v>225</v>
      </c>
      <c r="C93" s="29" t="s">
        <v>226</v>
      </c>
    </row>
    <row r="94" spans="1:3" ht="15.75" thickBot="1" x14ac:dyDescent="0.3">
      <c r="A94" s="94" t="s">
        <v>244</v>
      </c>
      <c r="B94" s="95"/>
      <c r="C94" s="96"/>
    </row>
    <row r="95" spans="1:3" ht="60.75" thickBot="1" x14ac:dyDescent="0.3">
      <c r="A95" s="28" t="s">
        <v>209</v>
      </c>
      <c r="B95" s="29" t="s">
        <v>227</v>
      </c>
      <c r="C95" s="29" t="s">
        <v>228</v>
      </c>
    </row>
    <row r="96" spans="1:3" ht="15.75" thickBot="1" x14ac:dyDescent="0.3">
      <c r="A96" s="91" t="s">
        <v>245</v>
      </c>
      <c r="B96" s="92"/>
      <c r="C96" s="93"/>
    </row>
    <row r="97" spans="1:3" ht="45.75" thickBot="1" x14ac:dyDescent="0.3">
      <c r="A97" s="28" t="s">
        <v>378</v>
      </c>
      <c r="B97" s="29" t="s">
        <v>229</v>
      </c>
      <c r="C97" s="29" t="s">
        <v>230</v>
      </c>
    </row>
    <row r="98" spans="1:3" ht="15.75" thickBot="1" x14ac:dyDescent="0.3">
      <c r="A98" s="91" t="s">
        <v>246</v>
      </c>
      <c r="B98" s="92"/>
      <c r="C98" s="93"/>
    </row>
    <row r="99" spans="1:3" ht="45.75" thickBot="1" x14ac:dyDescent="0.3">
      <c r="A99" s="28" t="s">
        <v>109</v>
      </c>
      <c r="B99" s="29" t="s">
        <v>231</v>
      </c>
      <c r="C99" s="29" t="s">
        <v>232</v>
      </c>
    </row>
    <row r="100" spans="1:3" ht="45.75" thickBot="1" x14ac:dyDescent="0.3">
      <c r="A100" s="28" t="s">
        <v>178</v>
      </c>
      <c r="B100" s="29" t="s">
        <v>179</v>
      </c>
      <c r="C100" s="29" t="s">
        <v>180</v>
      </c>
    </row>
    <row r="101" spans="1:3" ht="15.75" thickBot="1" x14ac:dyDescent="0.3">
      <c r="A101" s="91" t="s">
        <v>247</v>
      </c>
      <c r="B101" s="92"/>
      <c r="C101" s="93"/>
    </row>
    <row r="102" spans="1:3" ht="48" customHeight="1" thickBot="1" x14ac:dyDescent="0.3">
      <c r="A102" s="28" t="s">
        <v>109</v>
      </c>
      <c r="B102" s="29" t="s">
        <v>233</v>
      </c>
      <c r="C102" s="29" t="s">
        <v>234</v>
      </c>
    </row>
    <row r="103" spans="1:3" ht="45.75" thickBot="1" x14ac:dyDescent="0.3">
      <c r="A103" s="28" t="s">
        <v>178</v>
      </c>
      <c r="B103" s="29" t="s">
        <v>179</v>
      </c>
      <c r="C103" s="29" t="s">
        <v>180</v>
      </c>
    </row>
    <row r="104" spans="1:3" x14ac:dyDescent="0.25">
      <c r="A104" s="89" t="s">
        <v>379</v>
      </c>
      <c r="B104" s="89"/>
      <c r="C104" s="89"/>
    </row>
    <row r="105" spans="1:3" ht="31.5" customHeight="1" x14ac:dyDescent="0.25">
      <c r="A105" s="90" t="s">
        <v>380</v>
      </c>
      <c r="B105" s="90"/>
      <c r="C105" s="90"/>
    </row>
    <row r="106" spans="1:3" ht="15.75" thickBot="1" x14ac:dyDescent="0.3"/>
    <row r="107" spans="1:3" ht="15.75" thickBot="1" x14ac:dyDescent="0.3">
      <c r="A107" s="98" t="s">
        <v>256</v>
      </c>
      <c r="B107" s="99"/>
      <c r="C107" s="100"/>
    </row>
    <row r="108" spans="1:3" s="32" customFormat="1" ht="63" customHeight="1" x14ac:dyDescent="0.25">
      <c r="A108" s="106" t="s">
        <v>241</v>
      </c>
      <c r="B108" s="106"/>
      <c r="C108" s="106"/>
    </row>
    <row r="109" spans="1:3" s="32" customFormat="1" ht="63" customHeight="1" x14ac:dyDescent="0.25">
      <c r="A109" s="104" t="s">
        <v>239</v>
      </c>
      <c r="B109" s="104"/>
      <c r="C109" s="104"/>
    </row>
    <row r="110" spans="1:3" s="32" customFormat="1" ht="63" customHeight="1" x14ac:dyDescent="0.25">
      <c r="A110" s="104" t="s">
        <v>237</v>
      </c>
      <c r="B110" s="104"/>
      <c r="C110" s="104"/>
    </row>
    <row r="111" spans="1:3" s="32" customFormat="1" ht="45" customHeight="1" x14ac:dyDescent="0.25">
      <c r="A111" s="104" t="s">
        <v>236</v>
      </c>
      <c r="B111" s="104"/>
      <c r="C111" s="104"/>
    </row>
    <row r="112" spans="1:3" s="32" customFormat="1" ht="45" customHeight="1" x14ac:dyDescent="0.25">
      <c r="A112" s="104" t="s">
        <v>235</v>
      </c>
      <c r="B112" s="104"/>
      <c r="C112" s="104"/>
    </row>
    <row r="113" spans="1:3" s="32" customFormat="1" ht="45" customHeight="1" x14ac:dyDescent="0.25">
      <c r="A113" s="105" t="s">
        <v>240</v>
      </c>
      <c r="B113" s="105"/>
      <c r="C113" s="105"/>
    </row>
  </sheetData>
  <sheetProtection algorithmName="SHA-512" hashValue="wbiS2Mqd7frIczapmi1XPJL5Ck/E9bX/My+ijJnR38UuQZRwUnd+mT51FSXpJyM/or2Oe/UmsGcMi/sHoWN7EQ==" saltValue="m2avL2EXtvjjZSeuLlsEzQ==" spinCount="100000" sheet="1" objects="1" scenarios="1"/>
  <mergeCells count="53">
    <mergeCell ref="A112:C112"/>
    <mergeCell ref="A113:C113"/>
    <mergeCell ref="A107:C107"/>
    <mergeCell ref="A108:C108"/>
    <mergeCell ref="A109:C109"/>
    <mergeCell ref="A110:C110"/>
    <mergeCell ref="A111:C111"/>
    <mergeCell ref="A1:C1"/>
    <mergeCell ref="A69:C69"/>
    <mergeCell ref="A73:C73"/>
    <mergeCell ref="A42:C42"/>
    <mergeCell ref="A44:C44"/>
    <mergeCell ref="A48:C48"/>
    <mergeCell ref="A50:C50"/>
    <mergeCell ref="A55:C55"/>
    <mergeCell ref="A5:C5"/>
    <mergeCell ref="A23:C23"/>
    <mergeCell ref="A25:C25"/>
    <mergeCell ref="A28:C28"/>
    <mergeCell ref="A18:C18"/>
    <mergeCell ref="A21:C21"/>
    <mergeCell ref="A65:C65"/>
    <mergeCell ref="A2:C2"/>
    <mergeCell ref="A87:C87"/>
    <mergeCell ref="A90:C90"/>
    <mergeCell ref="A83:C83"/>
    <mergeCell ref="A81:C81"/>
    <mergeCell ref="A84:C84"/>
    <mergeCell ref="A85:C85"/>
    <mergeCell ref="A3:C3"/>
    <mergeCell ref="A39:C39"/>
    <mergeCell ref="A40:C40"/>
    <mergeCell ref="A61:C61"/>
    <mergeCell ref="A34:C34"/>
    <mergeCell ref="A58:C58"/>
    <mergeCell ref="A38:C38"/>
    <mergeCell ref="A33:C33"/>
    <mergeCell ref="A104:C104"/>
    <mergeCell ref="A105:C105"/>
    <mergeCell ref="A35:C35"/>
    <mergeCell ref="A36:C36"/>
    <mergeCell ref="A66:C66"/>
    <mergeCell ref="A67:C67"/>
    <mergeCell ref="A80:C80"/>
    <mergeCell ref="A62:C62"/>
    <mergeCell ref="A63:C63"/>
    <mergeCell ref="A92:C92"/>
    <mergeCell ref="A94:C94"/>
    <mergeCell ref="A96:C96"/>
    <mergeCell ref="A98:C98"/>
    <mergeCell ref="A101:C101"/>
    <mergeCell ref="A75:C75"/>
    <mergeCell ref="A78:C78"/>
  </mergeCells>
  <pageMargins left="0.70866141732283472" right="0.70866141732283472" top="0.55118110236220474" bottom="0.55118110236220474" header="0.43307086614173229" footer="0.31496062992125984"/>
  <pageSetup orientation="portrait" r:id="rId1"/>
  <headerFooter>
    <oddFooter>&amp;L_x000D_&amp;1#&amp;"Aptos"&amp;11&amp;K000000 Classification: Public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76623-B468-4E10-96C5-555A325CFDF1}">
  <sheetPr codeName="Sheet3"/>
  <dimension ref="A1:D11"/>
  <sheetViews>
    <sheetView zoomScaleNormal="100" workbookViewId="0">
      <selection activeCell="C3" sqref="C3"/>
    </sheetView>
  </sheetViews>
  <sheetFormatPr defaultRowHeight="15" x14ac:dyDescent="0.25"/>
  <cols>
    <col min="1" max="1" width="25.5703125" style="37" customWidth="1"/>
    <col min="2" max="2" width="8.28515625" style="37" customWidth="1"/>
    <col min="3" max="3" width="21.5703125" style="37" customWidth="1"/>
    <col min="4" max="4" width="20.85546875" style="37" customWidth="1"/>
    <col min="5" max="16384" width="9.140625" style="37"/>
  </cols>
  <sheetData>
    <row r="1" spans="1:4" ht="30.75" thickBot="1" x14ac:dyDescent="0.3">
      <c r="A1" s="53" t="s">
        <v>0</v>
      </c>
      <c r="B1" s="53" t="s">
        <v>15</v>
      </c>
      <c r="C1" s="54" t="s">
        <v>1</v>
      </c>
      <c r="D1" s="54" t="s">
        <v>2</v>
      </c>
    </row>
    <row r="2" spans="1:4" ht="30.75" thickBot="1" x14ac:dyDescent="0.3">
      <c r="A2" s="55" t="s">
        <v>40</v>
      </c>
      <c r="B2" s="56">
        <v>3</v>
      </c>
      <c r="C2" s="56" t="str">
        <f>IF('DST Decision Path'!C42="","",(IF('DST Decision Path'!C42="Candidate for Peatland Reclamation",3,"")))</f>
        <v/>
      </c>
      <c r="D2" s="56" t="str">
        <f>IF('DST Decision Path'!C42="","",(IF('DST Decision Path'!C42="Candidate for Upland Reclamation",3,"")))</f>
        <v/>
      </c>
    </row>
    <row r="3" spans="1:4" ht="30.75" thickBot="1" x14ac:dyDescent="0.3">
      <c r="A3" s="57" t="s">
        <v>3</v>
      </c>
      <c r="B3" s="56">
        <v>3</v>
      </c>
      <c r="C3" s="56" t="str">
        <f>IF('DST Decision Path'!C82="","",(IF('DST Decision Path'!C82="Candidate for Peatland Reclamation",3,"")))</f>
        <v/>
      </c>
      <c r="D3" s="56" t="str">
        <f>IF('DST Decision Path'!C82="","",(IF('DST Decision Path'!C82="Candidate for Upland Reclamation",3,"")))</f>
        <v/>
      </c>
    </row>
    <row r="4" spans="1:4" ht="15.75" thickBot="1" x14ac:dyDescent="0.3">
      <c r="A4" s="57" t="s">
        <v>4</v>
      </c>
      <c r="B4" s="56">
        <v>2</v>
      </c>
      <c r="C4" s="56" t="str">
        <f>IF('DST Decision Path'!C113="","",(IF('DST Decision Path'!C113="Candidate for Peatland Reclamation",2,"")))</f>
        <v/>
      </c>
      <c r="D4" s="56" t="str">
        <f>IF('DST Decision Path'!C113="","",(IF('DST Decision Path'!C113="Candidate for Upland Reclamation",2,"")))</f>
        <v/>
      </c>
    </row>
    <row r="5" spans="1:4" ht="15.75" thickBot="1" x14ac:dyDescent="0.3">
      <c r="A5" s="57" t="s">
        <v>5</v>
      </c>
      <c r="B5" s="56">
        <v>1</v>
      </c>
      <c r="C5" s="56" t="str">
        <f>IF('DST Decision Path'!C160="","",(IF('DST Decision Path'!C160="Candidate for Peatland Reclamation",1,"")))</f>
        <v/>
      </c>
      <c r="D5" s="56" t="str">
        <f>IF('DST Decision Path'!C160="","",(IF('DST Decision Path'!C160="Candidate for Upland Reclamation",1,"")))</f>
        <v/>
      </c>
    </row>
    <row r="6" spans="1:4" ht="15.75" thickBot="1" x14ac:dyDescent="0.3">
      <c r="A6" s="58" t="s">
        <v>16</v>
      </c>
      <c r="B6" s="59"/>
      <c r="C6" s="60">
        <f>SUM(C2:C5)</f>
        <v>0</v>
      </c>
      <c r="D6" s="61"/>
    </row>
    <row r="7" spans="1:4" ht="15.75" thickBot="1" x14ac:dyDescent="0.3">
      <c r="A7" s="58" t="s">
        <v>17</v>
      </c>
      <c r="B7" s="59"/>
      <c r="C7" s="61"/>
      <c r="D7" s="60">
        <f>SUM(D2:D5)</f>
        <v>0</v>
      </c>
    </row>
    <row r="8" spans="1:4" ht="15.75" thickBot="1" x14ac:dyDescent="0.3">
      <c r="A8" s="62" t="s">
        <v>18</v>
      </c>
      <c r="B8" s="63"/>
      <c r="C8" s="107">
        <f>ABS(C6-D7)</f>
        <v>0</v>
      </c>
      <c r="D8" s="107"/>
    </row>
    <row r="9" spans="1:4" ht="15.75" thickBot="1" x14ac:dyDescent="0.3">
      <c r="A9" s="76" t="s">
        <v>47</v>
      </c>
      <c r="B9" s="63"/>
      <c r="C9" s="108" t="str">
        <f>IF(C8=0,"",IF(C8&lt;3,"Use Table 8 Modifications",(IF(C6&gt;D7,"Candidate for Peatland Reclamation","Candidate for Upland Reclamation"))))</f>
        <v/>
      </c>
      <c r="D9" s="109"/>
    </row>
    <row r="10" spans="1:4" x14ac:dyDescent="0.25">
      <c r="A10"/>
      <c r="B10"/>
      <c r="C10"/>
      <c r="D10"/>
    </row>
    <row r="11" spans="1:4" ht="28.5" customHeight="1" x14ac:dyDescent="0.25">
      <c r="A11" s="110" t="s">
        <v>52</v>
      </c>
      <c r="B11" s="110"/>
      <c r="C11" s="110"/>
      <c r="D11" s="110"/>
    </row>
  </sheetData>
  <sheetProtection algorithmName="SHA-512" hashValue="c5kVbW/AWnlqzo5qVRnCHZGLnGRKVo5WqIBp8FndI1gTANocOY15zC8ZQXD/qoFNlNeJGSLywBrdfWuSD5YWZQ==" saltValue="DpZjqLj+NSq7sACjpGR3Zg==" spinCount="100000" sheet="1" formatCells="0" formatColumns="0" formatRows="0" insertColumns="0" insertRows="0" insertHyperlinks="0" deleteColumns="0" deleteRows="0" sort="0" autoFilter="0" pivotTables="0"/>
  <mergeCells count="3">
    <mergeCell ref="C8:D8"/>
    <mergeCell ref="C9:D9"/>
    <mergeCell ref="A11:D11"/>
  </mergeCells>
  <pageMargins left="0.7" right="0.7" top="0.75" bottom="0.75" header="0.3" footer="0.3"/>
  <pageSetup orientation="portrait" r:id="rId1"/>
  <headerFooter>
    <oddHeader>&amp;L&amp;"-,Bold"&amp;12Initial Site Results</oddHeader>
    <oddFooter>&amp;L_x000D_&amp;1#&amp;"Aptos"&amp;11&amp;K000000 Classification: 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DBEED-CA90-462C-BF90-E881F4A6A9E2}">
  <dimension ref="A1:Z11"/>
  <sheetViews>
    <sheetView zoomScaleNormal="100" workbookViewId="0">
      <selection activeCell="B5" sqref="B5"/>
    </sheetView>
  </sheetViews>
  <sheetFormatPr defaultRowHeight="15" x14ac:dyDescent="0.25"/>
  <cols>
    <col min="1" max="1" width="16.140625" style="37" customWidth="1"/>
    <col min="2" max="2" width="63.5703125" style="37" customWidth="1"/>
    <col min="3" max="3" width="10.140625" style="37" bestFit="1" customWidth="1"/>
    <col min="4" max="4" width="9.140625" style="37"/>
    <col min="5" max="6" width="9.140625" style="37" hidden="1" customWidth="1"/>
    <col min="7" max="7" width="8.5703125" style="37" customWidth="1"/>
    <col min="8" max="25" width="9.140625" style="37"/>
    <col min="26" max="26" width="14" style="37" bestFit="1" customWidth="1"/>
    <col min="27" max="16384" width="9.140625" style="37"/>
  </cols>
  <sheetData>
    <row r="1" spans="1:26" ht="30" customHeight="1" x14ac:dyDescent="0.25">
      <c r="A1" s="117" t="s">
        <v>253</v>
      </c>
      <c r="B1" s="117"/>
      <c r="C1" s="117"/>
      <c r="Z1" t="s">
        <v>53</v>
      </c>
    </row>
    <row r="2" spans="1:26" ht="15.75" thickBot="1" x14ac:dyDescent="0.3"/>
    <row r="3" spans="1:26" ht="15.75" thickBot="1" x14ac:dyDescent="0.3">
      <c r="A3" s="50" t="s">
        <v>6</v>
      </c>
      <c r="B3" s="67" t="s">
        <v>41</v>
      </c>
      <c r="C3" s="67"/>
      <c r="E3" s="68" t="s">
        <v>42</v>
      </c>
      <c r="F3" s="69" t="s">
        <v>43</v>
      </c>
      <c r="G3" s="70"/>
    </row>
    <row r="4" spans="1:26" ht="30.75" thickBot="1" x14ac:dyDescent="0.3">
      <c r="A4" s="113" t="s">
        <v>7</v>
      </c>
      <c r="B4" s="71" t="s">
        <v>36</v>
      </c>
      <c r="C4" s="52"/>
      <c r="E4" s="37">
        <f>IF(C4="Yes",1,0)</f>
        <v>0</v>
      </c>
      <c r="G4" s="72"/>
    </row>
    <row r="5" spans="1:26" ht="43.5" customHeight="1" thickBot="1" x14ac:dyDescent="0.3">
      <c r="A5" s="114"/>
      <c r="B5" s="71" t="s">
        <v>37</v>
      </c>
      <c r="C5" s="52"/>
      <c r="F5" s="37">
        <f>IF(C5="Yes",1,0)</f>
        <v>0</v>
      </c>
      <c r="G5" s="72"/>
    </row>
    <row r="6" spans="1:26" ht="45" customHeight="1" thickBot="1" x14ac:dyDescent="0.3">
      <c r="A6" s="115" t="s">
        <v>8</v>
      </c>
      <c r="B6" s="73" t="s">
        <v>9</v>
      </c>
      <c r="C6" s="74"/>
      <c r="E6" s="37">
        <f>IF(C6="Yes",1,0)</f>
        <v>0</v>
      </c>
    </row>
    <row r="7" spans="1:26" ht="30.75" thickBot="1" x14ac:dyDescent="0.3">
      <c r="A7" s="116"/>
      <c r="B7" s="73" t="s">
        <v>10</v>
      </c>
      <c r="C7" s="74"/>
      <c r="F7" s="37">
        <f>IF(C7="Yes",1,0)</f>
        <v>0</v>
      </c>
    </row>
    <row r="8" spans="1:26" ht="30.75" thickBot="1" x14ac:dyDescent="0.3">
      <c r="A8" s="113" t="s">
        <v>11</v>
      </c>
      <c r="B8" s="71" t="s">
        <v>38</v>
      </c>
      <c r="C8" s="52"/>
      <c r="E8" s="37">
        <f>IF(C8="Yes",1,0)</f>
        <v>0</v>
      </c>
      <c r="G8" s="36"/>
    </row>
    <row r="9" spans="1:26" ht="30.75" thickBot="1" x14ac:dyDescent="0.3">
      <c r="A9" s="114"/>
      <c r="B9" s="71" t="s">
        <v>39</v>
      </c>
      <c r="C9" s="52"/>
      <c r="F9" s="37">
        <f>IF(C9="Yes",1,0)</f>
        <v>0</v>
      </c>
      <c r="G9" s="36"/>
    </row>
    <row r="10" spans="1:26" ht="30.75" thickBot="1" x14ac:dyDescent="0.3">
      <c r="A10" s="111" t="s">
        <v>12</v>
      </c>
      <c r="B10" s="75" t="s">
        <v>13</v>
      </c>
      <c r="C10" s="51"/>
      <c r="E10" s="37">
        <f>IF(C10="Yes",1,0)</f>
        <v>0</v>
      </c>
    </row>
    <row r="11" spans="1:26" ht="30.75" thickBot="1" x14ac:dyDescent="0.3">
      <c r="A11" s="112"/>
      <c r="B11" s="75" t="s">
        <v>14</v>
      </c>
      <c r="C11" s="51"/>
      <c r="F11" s="37">
        <f>IF(C11="Yes",1,0)</f>
        <v>0</v>
      </c>
    </row>
  </sheetData>
  <sheetProtection algorithmName="SHA-512" hashValue="3l6zCdXri05zR04qqAjhBYAGX6b2R2WOJsjEEU7Gtl70w7WE3K3yr9jX5uNpTQ5tuerMEJKFZbFMfiaetjbvxQ==" saltValue="TBUxCsq6NxntCav9Ptea/w==" spinCount="100000" sheet="1" formatCells="0" formatColumns="0" formatRows="0" insertColumns="0" insertRows="0" insertHyperlinks="0" deleteColumns="0" deleteRows="0" sort="0" autoFilter="0" pivotTables="0"/>
  <mergeCells count="5">
    <mergeCell ref="A10:A11"/>
    <mergeCell ref="A4:A5"/>
    <mergeCell ref="A6:A7"/>
    <mergeCell ref="A8:A9"/>
    <mergeCell ref="A1:C1"/>
  </mergeCells>
  <dataValidations count="8">
    <dataValidation type="list" allowBlank="1" showInputMessage="1" showErrorMessage="1" sqref="C10" xr:uid="{D8075BEB-1345-4E44-B90C-161173895786}">
      <formula1>IF($C$11="Yes",NA,RATING)</formula1>
    </dataValidation>
    <dataValidation type="list" allowBlank="1" showInputMessage="1" showErrorMessage="1" sqref="C9" xr:uid="{A71FBC74-A5C3-49BC-B98A-4C76AA539014}">
      <formula1>IF($C$8="Yes",NA,RATING)</formula1>
    </dataValidation>
    <dataValidation type="list" allowBlank="1" showInputMessage="1" showErrorMessage="1" sqref="C8" xr:uid="{45BB528D-8731-4CA8-A41F-C7287A911171}">
      <formula1>IF($C$9="Yes",NA,RATING)</formula1>
    </dataValidation>
    <dataValidation type="list" allowBlank="1" showInputMessage="1" showErrorMessage="1" sqref="C7" xr:uid="{A7BFF698-65CB-4303-8FB0-4B5D4358B1A2}">
      <formula1>IF($C$6="Yes",NA,RATING)</formula1>
    </dataValidation>
    <dataValidation type="list" allowBlank="1" showInputMessage="1" showErrorMessage="1" sqref="C6" xr:uid="{D4195641-E351-4364-B07E-FC770E22FBE2}">
      <formula1>IF($C$7="Yes",NA,RATING)</formula1>
    </dataValidation>
    <dataValidation type="list" allowBlank="1" showInputMessage="1" showErrorMessage="1" sqref="C5" xr:uid="{C02DFDD3-1203-4A29-B103-69C8C9311515}">
      <formula1>IF($C$4="Yes",NA,RATING)</formula1>
    </dataValidation>
    <dataValidation type="list" allowBlank="1" showInputMessage="1" showErrorMessage="1" sqref="C4" xr:uid="{9EC86F58-E722-4B8C-B7F6-A721FDDF1FE5}">
      <formula1>IF($C$5="Yes",NA,RATING)</formula1>
    </dataValidation>
    <dataValidation type="list" allowBlank="1" showInputMessage="1" showErrorMessage="1" sqref="C11" xr:uid="{5C4E60F4-4BDA-4AF9-B6A5-1E299BC77F9A}">
      <formula1>IF($C$10="Yes",NA,RATING)</formula1>
    </dataValidation>
  </dataValidations>
  <pageMargins left="0.7" right="0.7" top="0.75" bottom="0.75" header="0.3" footer="0.3"/>
  <pageSetup orientation="portrait" r:id="rId1"/>
  <headerFooter>
    <oddHeader>&amp;L&amp;"-,Bold"&amp;12Site Rating Modifications</oddHeader>
    <oddFooter>&amp;L_x000D_&amp;1#&amp;"Aptos"&amp;11&amp;K000000 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E5624-038A-4A1F-9C20-9F25A9B4489F}">
  <sheetPr codeName="Sheet5"/>
  <dimension ref="A1:D12"/>
  <sheetViews>
    <sheetView zoomScaleNormal="100" workbookViewId="0">
      <selection activeCell="H8" sqref="H8"/>
    </sheetView>
  </sheetViews>
  <sheetFormatPr defaultRowHeight="15" x14ac:dyDescent="0.25"/>
  <cols>
    <col min="1" max="1" width="28" style="37" customWidth="1"/>
    <col min="2" max="2" width="8.28515625" style="37" customWidth="1"/>
    <col min="3" max="3" width="20.42578125" style="37" customWidth="1"/>
    <col min="4" max="4" width="20.5703125" style="37" customWidth="1"/>
    <col min="5" max="16384" width="9.140625" style="37"/>
  </cols>
  <sheetData>
    <row r="1" spans="1:4" ht="45.75" thickBot="1" x14ac:dyDescent="0.3">
      <c r="A1" s="53" t="s">
        <v>0</v>
      </c>
      <c r="B1" s="53" t="s">
        <v>15</v>
      </c>
      <c r="C1" s="54" t="s">
        <v>1</v>
      </c>
      <c r="D1" s="54" t="s">
        <v>2</v>
      </c>
    </row>
    <row r="2" spans="1:4" ht="30.75" thickBot="1" x14ac:dyDescent="0.3">
      <c r="A2" s="55" t="s">
        <v>40</v>
      </c>
      <c r="B2" s="56">
        <v>3</v>
      </c>
      <c r="C2" s="56" t="str">
        <f>'Initial Site Results'!C2</f>
        <v/>
      </c>
      <c r="D2" s="56" t="str">
        <f>'Initial Site Results'!D2</f>
        <v/>
      </c>
    </row>
    <row r="3" spans="1:4" ht="15.75" thickBot="1" x14ac:dyDescent="0.3">
      <c r="A3" s="57" t="s">
        <v>3</v>
      </c>
      <c r="B3" s="56">
        <v>3</v>
      </c>
      <c r="C3" s="56" t="str">
        <f>'Initial Site Results'!C3</f>
        <v/>
      </c>
      <c r="D3" s="56" t="str">
        <f>'Initial Site Results'!D3</f>
        <v/>
      </c>
    </row>
    <row r="4" spans="1:4" ht="15.75" thickBot="1" x14ac:dyDescent="0.3">
      <c r="A4" s="57" t="s">
        <v>4</v>
      </c>
      <c r="B4" s="56">
        <v>2</v>
      </c>
      <c r="C4" s="56" t="str">
        <f>'Initial Site Results'!C4</f>
        <v/>
      </c>
      <c r="D4" s="56" t="str">
        <f>'Initial Site Results'!D4</f>
        <v/>
      </c>
    </row>
    <row r="5" spans="1:4" ht="15.75" thickBot="1" x14ac:dyDescent="0.3">
      <c r="A5" s="57" t="s">
        <v>5</v>
      </c>
      <c r="B5" s="56">
        <v>1</v>
      </c>
      <c r="C5" s="56" t="str">
        <f>'Initial Site Results'!C5</f>
        <v/>
      </c>
      <c r="D5" s="56" t="str">
        <f>'Initial Site Results'!D5</f>
        <v/>
      </c>
    </row>
    <row r="6" spans="1:4" ht="15.75" thickBot="1" x14ac:dyDescent="0.3">
      <c r="A6" s="58" t="s">
        <v>16</v>
      </c>
      <c r="B6" s="59"/>
      <c r="C6" s="60">
        <f>SUM(C2:C5)</f>
        <v>0</v>
      </c>
      <c r="D6" s="61"/>
    </row>
    <row r="7" spans="1:4" ht="15.75" thickBot="1" x14ac:dyDescent="0.3">
      <c r="A7" s="58" t="s">
        <v>17</v>
      </c>
      <c r="B7" s="59"/>
      <c r="C7" s="61"/>
      <c r="D7" s="60">
        <f>SUM(D2:D5)</f>
        <v>0</v>
      </c>
    </row>
    <row r="8" spans="1:4" ht="15.75" thickBot="1" x14ac:dyDescent="0.3">
      <c r="A8" s="62" t="s">
        <v>18</v>
      </c>
      <c r="B8" s="63"/>
      <c r="C8" s="107">
        <f>ABS(C6-D7)</f>
        <v>0</v>
      </c>
      <c r="D8" s="107"/>
    </row>
    <row r="9" spans="1:4" ht="15.75" thickBot="1" x14ac:dyDescent="0.3">
      <c r="A9" s="64" t="s">
        <v>19</v>
      </c>
      <c r="B9" s="63"/>
      <c r="C9" s="65" cm="1">
        <f t="array" ref="C9">SUMPRODUCT((MOD(ROW('Site Rating Modifications'!C4:C11),2)=0)*('Site Rating Modifications'!C4:C11="Yes"))</f>
        <v>0</v>
      </c>
      <c r="D9" s="65" cm="1">
        <f t="array" ref="D9">SUMPRODUCT((MOD(ROW('Site Rating Modifications'!C4:C11),2)=1)*('Site Rating Modifications'!C4:C11="Yes"))</f>
        <v>0</v>
      </c>
    </row>
    <row r="10" spans="1:4" ht="15.75" thickBot="1" x14ac:dyDescent="0.3">
      <c r="A10" s="64" t="s">
        <v>20</v>
      </c>
      <c r="B10" s="63"/>
      <c r="C10" s="65">
        <f>C6+C9</f>
        <v>0</v>
      </c>
      <c r="D10" s="63"/>
    </row>
    <row r="11" spans="1:4" ht="15.75" thickBot="1" x14ac:dyDescent="0.3">
      <c r="A11" s="64" t="s">
        <v>21</v>
      </c>
      <c r="B11" s="63"/>
      <c r="C11" s="63"/>
      <c r="D11" s="65">
        <f>D7+D9</f>
        <v>0</v>
      </c>
    </row>
    <row r="12" spans="1:4" ht="30.75" thickBot="1" x14ac:dyDescent="0.3">
      <c r="A12" s="66" t="s">
        <v>48</v>
      </c>
      <c r="B12" s="63"/>
      <c r="C12" s="118" t="str">
        <f>IF(C8=0,"",(IF(C10&gt;D11,"Candidate for Peatland Reclamation",(IF(D11&gt;C10,"Candidate for Upland Reclamation",(IF(C10=D11,"Candidate for Peatland Reclamation")))))))</f>
        <v/>
      </c>
      <c r="D12" s="119"/>
    </row>
  </sheetData>
  <sheetProtection algorithmName="SHA-512" hashValue="oyKH25W0G4CvFjqxXoQH+AnUx5MI9ILcPURNfuxVyOTGCEHzGlTExK0PHSZBiQJChBRy57cmpSSbr6muHQnDAw==" saltValue="nOH6eeLI8l6c97z1z2bjYA==" spinCount="100000" sheet="1" formatCells="0" formatColumns="0" formatRows="0" insertColumns="0" insertRows="0" insertHyperlinks="0" deleteColumns="0" deleteRows="0" sort="0" autoFilter="0" pivotTables="0"/>
  <mergeCells count="2">
    <mergeCell ref="C8:D8"/>
    <mergeCell ref="C12:D12"/>
  </mergeCells>
  <pageMargins left="0.7" right="0.7" top="0.75" bottom="0.75" header="0.3" footer="0.3"/>
  <pageSetup orientation="portrait" r:id="rId1"/>
  <headerFooter>
    <oddHeader>&amp;L&amp;"-,Bold"&amp;12Modified Site Results</oddHeader>
    <oddFooter>&amp;L_x000D_&amp;1#&amp;"Aptos"&amp;11&amp;K000000 Classification: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AB873-1782-40BF-BBD3-8C6746D2726F}">
  <sheetPr codeName="Sheet1"/>
  <dimension ref="A1:AD129"/>
  <sheetViews>
    <sheetView view="pageLayout" zoomScaleNormal="100" workbookViewId="0">
      <selection activeCell="B6" sqref="B6:J6"/>
    </sheetView>
  </sheetViews>
  <sheetFormatPr defaultRowHeight="15" x14ac:dyDescent="0.25"/>
  <cols>
    <col min="1" max="1" width="3.28515625" style="77" customWidth="1"/>
    <col min="10" max="10" width="13.5703125" customWidth="1"/>
    <col min="11" max="11" width="3.28515625" customWidth="1"/>
    <col min="20" max="20" width="13.5703125" customWidth="1"/>
    <col min="21" max="21" width="3.28515625" customWidth="1"/>
    <col min="30" max="30" width="13.5703125" customWidth="1"/>
  </cols>
  <sheetData>
    <row r="1" spans="1:10" ht="16.5" customHeight="1" x14ac:dyDescent="0.25">
      <c r="A1" s="124" t="s">
        <v>259</v>
      </c>
      <c r="B1" s="124"/>
      <c r="C1" s="124"/>
      <c r="D1" s="124"/>
      <c r="E1" s="124"/>
      <c r="F1" s="124"/>
      <c r="G1" s="124"/>
      <c r="H1" s="124"/>
      <c r="I1" s="124"/>
      <c r="J1" s="124"/>
    </row>
    <row r="2" spans="1:10" ht="16.5" customHeight="1" x14ac:dyDescent="0.25">
      <c r="A2" s="124"/>
      <c r="B2" s="124"/>
      <c r="C2" s="124"/>
      <c r="D2" s="124"/>
      <c r="E2" s="124"/>
      <c r="F2" s="124"/>
      <c r="G2" s="124"/>
      <c r="H2" s="124"/>
      <c r="I2" s="124"/>
      <c r="J2" s="124"/>
    </row>
    <row r="3" spans="1:10" ht="16.5" customHeight="1" x14ac:dyDescent="0.25">
      <c r="A3" s="122" t="s">
        <v>260</v>
      </c>
      <c r="B3" s="122"/>
      <c r="C3" s="122"/>
      <c r="D3" s="122"/>
      <c r="E3" s="122"/>
      <c r="F3" s="122"/>
      <c r="G3" s="122"/>
      <c r="H3" s="122"/>
      <c r="I3" s="122"/>
      <c r="J3" s="122"/>
    </row>
    <row r="4" spans="1:10" ht="16.5" customHeight="1" x14ac:dyDescent="0.25">
      <c r="A4" s="78" t="b">
        <v>0</v>
      </c>
      <c r="B4" s="121" t="s">
        <v>261</v>
      </c>
      <c r="C4" s="121"/>
      <c r="D4" s="121"/>
      <c r="E4" s="121"/>
      <c r="F4" s="121"/>
      <c r="G4" s="121"/>
      <c r="H4" s="121"/>
      <c r="I4" s="121"/>
      <c r="J4" s="121"/>
    </row>
    <row r="5" spans="1:10" ht="16.5" customHeight="1" x14ac:dyDescent="0.25">
      <c r="A5" s="78" t="b">
        <v>0</v>
      </c>
      <c r="B5" s="121" t="s">
        <v>262</v>
      </c>
      <c r="C5" s="121"/>
      <c r="D5" s="121"/>
      <c r="E5" s="121"/>
      <c r="F5" s="121"/>
      <c r="G5" s="121"/>
      <c r="H5" s="121"/>
      <c r="I5" s="121"/>
      <c r="J5" s="121"/>
    </row>
    <row r="6" spans="1:10" ht="30" customHeight="1" x14ac:dyDescent="0.25">
      <c r="A6" s="80" t="b">
        <v>0</v>
      </c>
      <c r="B6" s="90" t="s">
        <v>263</v>
      </c>
      <c r="C6" s="90"/>
      <c r="D6" s="90"/>
      <c r="E6" s="90"/>
      <c r="F6" s="90"/>
      <c r="G6" s="90"/>
      <c r="H6" s="90"/>
      <c r="I6" s="90"/>
      <c r="J6" s="90"/>
    </row>
    <row r="7" spans="1:10" ht="16.5" customHeight="1" x14ac:dyDescent="0.25">
      <c r="A7" s="78" t="b">
        <v>0</v>
      </c>
      <c r="B7" s="121" t="s">
        <v>264</v>
      </c>
      <c r="C7" s="121"/>
      <c r="D7" s="121"/>
      <c r="E7" s="121"/>
      <c r="F7" s="121"/>
      <c r="G7" s="121"/>
      <c r="H7" s="121"/>
      <c r="I7" s="121"/>
      <c r="J7" s="121"/>
    </row>
    <row r="8" spans="1:10" ht="16.5" customHeight="1" x14ac:dyDescent="0.25">
      <c r="A8" s="78" t="b">
        <v>0</v>
      </c>
      <c r="B8" s="121" t="s">
        <v>265</v>
      </c>
      <c r="C8" s="121"/>
      <c r="D8" s="121"/>
      <c r="E8" s="121"/>
      <c r="F8" s="121"/>
      <c r="G8" s="121"/>
      <c r="H8" s="121"/>
      <c r="I8" s="121"/>
      <c r="J8" s="121"/>
    </row>
    <row r="9" spans="1:10" ht="10.5" customHeight="1" x14ac:dyDescent="0.25">
      <c r="B9" s="21"/>
      <c r="C9" s="21"/>
      <c r="D9" s="21"/>
      <c r="E9" s="21"/>
      <c r="F9" s="21"/>
      <c r="G9" s="21"/>
      <c r="H9" s="21"/>
      <c r="I9" s="21"/>
      <c r="J9" s="21"/>
    </row>
    <row r="10" spans="1:10" ht="16.5" customHeight="1" x14ac:dyDescent="0.25">
      <c r="A10" s="122" t="s">
        <v>266</v>
      </c>
      <c r="B10" s="122"/>
      <c r="C10" s="122"/>
      <c r="D10" s="122"/>
      <c r="E10" s="122"/>
      <c r="F10" s="122"/>
      <c r="G10" s="122"/>
      <c r="H10" s="122"/>
      <c r="I10" s="122"/>
      <c r="J10" s="122"/>
    </row>
    <row r="11" spans="1:10" ht="16.5" customHeight="1" x14ac:dyDescent="0.25">
      <c r="A11" s="123" t="s">
        <v>267</v>
      </c>
      <c r="B11" s="123"/>
      <c r="C11" s="123"/>
      <c r="D11" s="123"/>
      <c r="E11" s="123"/>
      <c r="F11" s="123"/>
      <c r="G11" s="123"/>
      <c r="H11" s="123"/>
      <c r="I11" s="123"/>
      <c r="J11" s="123"/>
    </row>
    <row r="12" spans="1:10" ht="16.5" customHeight="1" x14ac:dyDescent="0.25">
      <c r="A12" s="78" t="b">
        <v>0</v>
      </c>
      <c r="B12" s="121" t="s">
        <v>341</v>
      </c>
      <c r="C12" s="121"/>
      <c r="D12" s="121"/>
      <c r="E12" s="121"/>
      <c r="F12" s="121"/>
      <c r="G12" s="121"/>
      <c r="H12" s="121"/>
      <c r="I12" s="121"/>
      <c r="J12" s="121"/>
    </row>
    <row r="13" spans="1:10" ht="30" customHeight="1" x14ac:dyDescent="0.25">
      <c r="A13" s="80" t="b">
        <v>0</v>
      </c>
      <c r="B13" s="90" t="s">
        <v>398</v>
      </c>
      <c r="C13" s="90"/>
      <c r="D13" s="90"/>
      <c r="E13" s="90"/>
      <c r="F13" s="90"/>
      <c r="G13" s="90"/>
      <c r="H13" s="90"/>
      <c r="I13" s="90"/>
      <c r="J13" s="90"/>
    </row>
    <row r="14" spans="1:10" ht="16.5" customHeight="1" x14ac:dyDescent="0.25">
      <c r="A14" s="78" t="b">
        <v>0</v>
      </c>
      <c r="B14" s="121" t="s">
        <v>268</v>
      </c>
      <c r="C14" s="121"/>
      <c r="D14" s="121"/>
      <c r="E14" s="121"/>
      <c r="F14" s="121"/>
      <c r="G14" s="121"/>
      <c r="H14" s="121"/>
      <c r="I14" s="121"/>
      <c r="J14" s="121"/>
    </row>
    <row r="15" spans="1:10" ht="16.5" customHeight="1" x14ac:dyDescent="0.25">
      <c r="A15" s="78" t="b">
        <v>0</v>
      </c>
      <c r="B15" s="121" t="s">
        <v>269</v>
      </c>
      <c r="C15" s="121"/>
      <c r="D15" s="121"/>
      <c r="E15" s="121"/>
      <c r="F15" s="121"/>
      <c r="G15" s="121"/>
      <c r="H15" s="121"/>
      <c r="I15" s="121"/>
      <c r="J15" s="121"/>
    </row>
    <row r="16" spans="1:10" ht="16.5" customHeight="1" x14ac:dyDescent="0.25">
      <c r="A16" s="78" t="b">
        <v>0</v>
      </c>
      <c r="B16" s="121" t="s">
        <v>270</v>
      </c>
      <c r="C16" s="121"/>
      <c r="D16" s="121"/>
      <c r="E16" s="121"/>
      <c r="F16" s="121"/>
      <c r="G16" s="121"/>
      <c r="H16" s="121"/>
      <c r="I16" s="121"/>
      <c r="J16" s="121"/>
    </row>
    <row r="17" spans="1:30" ht="16.5" customHeight="1" x14ac:dyDescent="0.25">
      <c r="A17" s="78" t="b">
        <v>0</v>
      </c>
      <c r="B17" s="121" t="s">
        <v>271</v>
      </c>
      <c r="C17" s="121"/>
      <c r="D17" s="121"/>
      <c r="E17" s="121"/>
      <c r="F17" s="121"/>
      <c r="G17" s="121"/>
      <c r="H17" s="121"/>
      <c r="I17" s="121"/>
      <c r="J17" s="121"/>
    </row>
    <row r="18" spans="1:30" ht="16.5" customHeight="1" x14ac:dyDescent="0.25">
      <c r="A18" s="78" t="b">
        <v>0</v>
      </c>
      <c r="B18" s="121" t="s">
        <v>272</v>
      </c>
      <c r="C18" s="121"/>
      <c r="D18" s="121"/>
      <c r="E18" s="121"/>
      <c r="F18" s="121"/>
      <c r="G18" s="121"/>
      <c r="H18" s="121"/>
      <c r="I18" s="121"/>
      <c r="J18" s="121"/>
    </row>
    <row r="19" spans="1:30" ht="16.5" customHeight="1" x14ac:dyDescent="0.25">
      <c r="A19" s="78" t="b">
        <v>0</v>
      </c>
      <c r="B19" s="121" t="s">
        <v>273</v>
      </c>
      <c r="C19" s="121"/>
      <c r="D19" s="121"/>
      <c r="E19" s="121"/>
      <c r="F19" s="121"/>
      <c r="G19" s="121"/>
      <c r="H19" s="121"/>
      <c r="I19" s="121"/>
      <c r="J19" s="121"/>
      <c r="U19" s="77"/>
    </row>
    <row r="20" spans="1:30" ht="16.5" customHeight="1" x14ac:dyDescent="0.25">
      <c r="A20" s="78" t="b">
        <v>0</v>
      </c>
      <c r="B20" s="121" t="s">
        <v>274</v>
      </c>
      <c r="C20" s="121"/>
      <c r="D20" s="121"/>
      <c r="E20" s="121"/>
      <c r="F20" s="121"/>
      <c r="G20" s="121"/>
      <c r="H20" s="121"/>
      <c r="I20" s="121"/>
      <c r="J20" s="121"/>
    </row>
    <row r="21" spans="1:30" ht="16.5" customHeight="1" x14ac:dyDescent="0.25">
      <c r="A21" s="78" t="b">
        <v>0</v>
      </c>
      <c r="B21" s="121" t="s">
        <v>275</v>
      </c>
      <c r="C21" s="121"/>
      <c r="D21" s="121"/>
      <c r="E21" s="121"/>
      <c r="F21" s="121"/>
      <c r="G21" s="121"/>
      <c r="H21" s="121"/>
      <c r="I21" s="121"/>
      <c r="J21" s="121"/>
    </row>
    <row r="22" spans="1:30" ht="16.5" customHeight="1" x14ac:dyDescent="0.25">
      <c r="A22" s="78" t="b">
        <v>0</v>
      </c>
      <c r="B22" s="121" t="s">
        <v>276</v>
      </c>
      <c r="C22" s="121"/>
      <c r="D22" s="121"/>
      <c r="E22" s="121"/>
      <c r="F22" s="121"/>
      <c r="G22" s="121"/>
      <c r="H22" s="121"/>
      <c r="I22" s="121"/>
      <c r="J22" s="121"/>
    </row>
    <row r="23" spans="1:30" ht="16.5" customHeight="1" x14ac:dyDescent="0.25">
      <c r="A23" s="78" t="b">
        <v>0</v>
      </c>
      <c r="B23" s="121" t="s">
        <v>277</v>
      </c>
      <c r="C23" s="121"/>
      <c r="D23" s="121"/>
      <c r="E23" s="121"/>
      <c r="F23" s="121"/>
      <c r="G23" s="121"/>
      <c r="H23" s="121"/>
      <c r="I23" s="121"/>
      <c r="J23" s="121"/>
    </row>
    <row r="24" spans="1:30" ht="16.5" customHeight="1" x14ac:dyDescent="0.25">
      <c r="A24" s="78" t="b">
        <v>0</v>
      </c>
      <c r="B24" s="121" t="s">
        <v>278</v>
      </c>
      <c r="C24" s="121"/>
      <c r="D24" s="121"/>
      <c r="E24" s="121"/>
      <c r="F24" s="121"/>
      <c r="G24" s="121"/>
      <c r="H24" s="121"/>
      <c r="I24" s="121"/>
      <c r="J24" s="121"/>
    </row>
    <row r="25" spans="1:30" ht="16.5" customHeight="1" x14ac:dyDescent="0.25">
      <c r="A25" s="80" t="b">
        <v>0</v>
      </c>
      <c r="B25" s="90" t="s">
        <v>279</v>
      </c>
      <c r="C25" s="90"/>
      <c r="D25" s="90"/>
      <c r="E25" s="90"/>
      <c r="F25" s="90"/>
      <c r="G25" s="90"/>
      <c r="H25" s="90"/>
      <c r="I25" s="90"/>
      <c r="J25" s="90"/>
    </row>
    <row r="26" spans="1:30" ht="10.5" customHeight="1" x14ac:dyDescent="0.25"/>
    <row r="27" spans="1:30" ht="16.5" customHeight="1" x14ac:dyDescent="0.25">
      <c r="A27" s="122" t="s">
        <v>280</v>
      </c>
      <c r="B27" s="122"/>
      <c r="C27" s="122"/>
      <c r="D27" s="122"/>
      <c r="E27" s="122"/>
      <c r="F27" s="122"/>
      <c r="G27" s="122"/>
      <c r="H27" s="122"/>
      <c r="I27" s="122"/>
      <c r="J27" s="122"/>
    </row>
    <row r="28" spans="1:30" ht="16.5" customHeight="1" x14ac:dyDescent="0.25">
      <c r="A28" s="78" t="b">
        <v>0</v>
      </c>
      <c r="B28" s="121" t="s">
        <v>281</v>
      </c>
      <c r="C28" s="121"/>
      <c r="D28" s="121"/>
      <c r="E28" s="121"/>
      <c r="F28" s="121"/>
      <c r="G28" s="121"/>
      <c r="H28" s="121"/>
      <c r="I28" s="121"/>
      <c r="J28" s="121"/>
    </row>
    <row r="29" spans="1:30" ht="16.5" customHeight="1" x14ac:dyDescent="0.25">
      <c r="A29" s="78" t="b">
        <v>0</v>
      </c>
      <c r="B29" s="121" t="s">
        <v>282</v>
      </c>
      <c r="C29" s="121"/>
      <c r="D29" s="121"/>
      <c r="E29" s="121"/>
      <c r="F29" s="121"/>
      <c r="G29" s="121"/>
      <c r="H29" s="121"/>
      <c r="I29" s="121"/>
      <c r="J29" s="121"/>
    </row>
    <row r="30" spans="1:30" ht="10.5" customHeight="1" x14ac:dyDescent="0.25">
      <c r="W30" s="49"/>
      <c r="X30" s="49"/>
      <c r="Y30" s="49"/>
      <c r="Z30" s="49"/>
      <c r="AA30" s="49"/>
      <c r="AB30" s="49"/>
      <c r="AC30" s="49"/>
      <c r="AD30" s="49"/>
    </row>
    <row r="31" spans="1:30" ht="16.5" customHeight="1" x14ac:dyDescent="0.25">
      <c r="A31" s="122" t="s">
        <v>283</v>
      </c>
      <c r="B31" s="122"/>
      <c r="C31" s="122"/>
      <c r="D31" s="122"/>
      <c r="E31" s="122"/>
      <c r="F31" s="122"/>
      <c r="G31" s="122"/>
      <c r="H31" s="122"/>
      <c r="I31" s="122"/>
      <c r="J31" s="122"/>
      <c r="W31" s="49"/>
      <c r="X31" s="49"/>
      <c r="Y31" s="49"/>
      <c r="Z31" s="49"/>
      <c r="AA31" s="49"/>
      <c r="AB31" s="49"/>
      <c r="AC31" s="49"/>
      <c r="AD31" s="49"/>
    </row>
    <row r="32" spans="1:30" ht="16.5" customHeight="1" x14ac:dyDescent="0.25">
      <c r="A32" s="123" t="s">
        <v>284</v>
      </c>
      <c r="B32" s="123"/>
      <c r="C32" s="123"/>
      <c r="D32" s="123"/>
      <c r="E32" s="123"/>
      <c r="F32" s="123"/>
      <c r="G32" s="123"/>
      <c r="H32" s="123"/>
      <c r="I32" s="123"/>
      <c r="J32" s="123"/>
      <c r="W32" s="49"/>
      <c r="X32" s="49"/>
      <c r="Y32" s="49"/>
      <c r="Z32" s="49"/>
      <c r="AA32" s="49"/>
      <c r="AB32" s="49"/>
      <c r="AC32" s="49"/>
      <c r="AD32" s="49"/>
    </row>
    <row r="33" spans="1:30" ht="16.5" customHeight="1" x14ac:dyDescent="0.25">
      <c r="A33" s="78" t="b">
        <v>0</v>
      </c>
      <c r="B33" s="121" t="s">
        <v>285</v>
      </c>
      <c r="C33" s="121"/>
      <c r="D33" s="121"/>
      <c r="E33" s="121"/>
      <c r="F33" s="121"/>
      <c r="G33" s="121"/>
      <c r="H33" s="121"/>
      <c r="I33" s="121"/>
      <c r="J33" s="121"/>
      <c r="W33" s="49"/>
      <c r="X33" s="49"/>
      <c r="Y33" s="49"/>
      <c r="Z33" s="49"/>
      <c r="AA33" s="49"/>
      <c r="AB33" s="49"/>
      <c r="AC33" s="49"/>
      <c r="AD33" s="49"/>
    </row>
    <row r="34" spans="1:30" ht="16.5" customHeight="1" x14ac:dyDescent="0.25">
      <c r="A34" s="78" t="b">
        <v>0</v>
      </c>
      <c r="B34" s="121" t="s">
        <v>286</v>
      </c>
      <c r="C34" s="121"/>
      <c r="D34" s="121"/>
      <c r="E34" s="121"/>
      <c r="F34" s="121"/>
      <c r="G34" s="121"/>
      <c r="H34" s="121"/>
      <c r="I34" s="121"/>
      <c r="J34" s="121"/>
      <c r="W34" s="49"/>
      <c r="X34" s="49"/>
      <c r="Y34" s="49"/>
      <c r="Z34" s="49"/>
      <c r="AA34" s="49"/>
      <c r="AB34" s="49"/>
      <c r="AC34" s="49"/>
      <c r="AD34" s="49"/>
    </row>
    <row r="35" spans="1:30" ht="30" customHeight="1" x14ac:dyDescent="0.25">
      <c r="A35" s="80" t="b">
        <v>0</v>
      </c>
      <c r="B35" s="90" t="s">
        <v>287</v>
      </c>
      <c r="C35" s="90"/>
      <c r="D35" s="90"/>
      <c r="E35" s="90"/>
      <c r="F35" s="90"/>
      <c r="G35" s="90"/>
      <c r="H35" s="90"/>
      <c r="I35" s="90"/>
      <c r="J35" s="90"/>
      <c r="W35" s="49"/>
      <c r="X35" s="49"/>
      <c r="Y35" s="49"/>
      <c r="Z35" s="49"/>
      <c r="AA35" s="49"/>
      <c r="AB35" s="49"/>
      <c r="AC35" s="49"/>
      <c r="AD35" s="49"/>
    </row>
    <row r="36" spans="1:30" ht="16.5" customHeight="1" x14ac:dyDescent="0.25">
      <c r="A36" s="78" t="b">
        <v>0</v>
      </c>
      <c r="B36" s="121" t="s">
        <v>288</v>
      </c>
      <c r="C36" s="121"/>
      <c r="D36" s="121"/>
      <c r="E36" s="121"/>
      <c r="F36" s="121"/>
      <c r="G36" s="121"/>
      <c r="H36" s="121"/>
      <c r="I36" s="121"/>
      <c r="J36" s="121"/>
    </row>
    <row r="37" spans="1:30" ht="16.5" customHeight="1" x14ac:dyDescent="0.25">
      <c r="A37" s="78" t="b">
        <v>0</v>
      </c>
      <c r="B37" s="121" t="s">
        <v>289</v>
      </c>
      <c r="C37" s="121"/>
      <c r="D37" s="121"/>
      <c r="E37" s="121"/>
      <c r="F37" s="121"/>
      <c r="G37" s="121"/>
      <c r="H37" s="121"/>
      <c r="I37" s="121"/>
      <c r="J37" s="121"/>
    </row>
    <row r="38" spans="1:30" x14ac:dyDescent="0.25">
      <c r="A38" s="78" t="b">
        <v>0</v>
      </c>
      <c r="B38" s="121" t="s">
        <v>290</v>
      </c>
      <c r="C38" s="121"/>
      <c r="D38" s="121"/>
      <c r="E38" s="121"/>
      <c r="F38" s="121"/>
      <c r="G38" s="121"/>
      <c r="H38" s="121"/>
      <c r="I38" s="121"/>
      <c r="J38" s="121"/>
    </row>
    <row r="39" spans="1:30" x14ac:dyDescent="0.25">
      <c r="A39" s="78" t="b">
        <v>0</v>
      </c>
      <c r="B39" s="121" t="s">
        <v>291</v>
      </c>
      <c r="C39" s="121"/>
      <c r="D39" s="121"/>
      <c r="E39" s="121"/>
      <c r="F39" s="121"/>
      <c r="G39" s="121"/>
      <c r="H39" s="121"/>
      <c r="I39" s="121"/>
      <c r="J39" s="121"/>
    </row>
    <row r="40" spans="1:30" x14ac:dyDescent="0.25">
      <c r="A40" s="78" t="b">
        <v>0</v>
      </c>
      <c r="B40" s="121" t="s">
        <v>292</v>
      </c>
      <c r="C40" s="121"/>
      <c r="D40" s="121"/>
      <c r="E40" s="121"/>
      <c r="F40" s="121"/>
      <c r="G40" s="121"/>
      <c r="H40" s="121"/>
      <c r="I40" s="121"/>
      <c r="J40" s="121"/>
    </row>
    <row r="41" spans="1:30" ht="15" customHeight="1" x14ac:dyDescent="0.25">
      <c r="A41" s="80" t="b">
        <v>0</v>
      </c>
      <c r="B41" s="90" t="s">
        <v>293</v>
      </c>
      <c r="C41" s="90"/>
      <c r="D41" s="90"/>
      <c r="E41" s="90"/>
      <c r="F41" s="90"/>
      <c r="G41" s="90"/>
      <c r="H41" s="90"/>
      <c r="I41" s="90"/>
      <c r="J41" s="90"/>
    </row>
    <row r="42" spans="1:30" x14ac:dyDescent="0.25">
      <c r="A42"/>
    </row>
    <row r="43" spans="1:30" x14ac:dyDescent="0.25">
      <c r="A43" s="122" t="s">
        <v>294</v>
      </c>
      <c r="B43" s="122"/>
      <c r="C43" s="122"/>
      <c r="D43" s="122"/>
      <c r="E43" s="122"/>
      <c r="F43" s="122"/>
      <c r="G43" s="122"/>
      <c r="H43" s="122"/>
      <c r="I43" s="122"/>
      <c r="J43" s="122"/>
    </row>
    <row r="44" spans="1:30" x14ac:dyDescent="0.25">
      <c r="A44" s="123" t="s">
        <v>295</v>
      </c>
      <c r="B44" s="123"/>
      <c r="C44" s="123"/>
      <c r="D44" s="123"/>
      <c r="E44" s="123"/>
      <c r="F44" s="123"/>
      <c r="G44" s="123"/>
      <c r="H44" s="123"/>
      <c r="I44" s="123"/>
      <c r="J44" s="123"/>
    </row>
    <row r="45" spans="1:30" x14ac:dyDescent="0.25">
      <c r="A45" s="78" t="b">
        <v>0</v>
      </c>
      <c r="B45" s="121" t="s">
        <v>296</v>
      </c>
      <c r="C45" s="121"/>
      <c r="D45" s="121"/>
      <c r="E45" s="121"/>
      <c r="F45" s="121"/>
      <c r="G45" s="121"/>
      <c r="H45" s="121"/>
      <c r="I45" s="121"/>
      <c r="J45" s="121"/>
    </row>
    <row r="46" spans="1:30" x14ac:dyDescent="0.25">
      <c r="A46" s="78" t="b">
        <v>0</v>
      </c>
      <c r="B46" s="121" t="s">
        <v>297</v>
      </c>
      <c r="C46" s="121"/>
      <c r="D46" s="121"/>
      <c r="E46" s="121"/>
      <c r="F46" s="121"/>
      <c r="G46" s="121"/>
      <c r="H46" s="121"/>
      <c r="I46" s="121"/>
      <c r="J46" s="121"/>
    </row>
    <row r="47" spans="1:30" x14ac:dyDescent="0.25">
      <c r="A47" s="78" t="b">
        <v>0</v>
      </c>
      <c r="B47" s="121" t="s">
        <v>298</v>
      </c>
      <c r="C47" s="121"/>
      <c r="D47" s="121"/>
      <c r="E47" s="121"/>
      <c r="F47" s="121"/>
      <c r="G47" s="121"/>
      <c r="H47" s="121"/>
      <c r="I47" s="121"/>
      <c r="J47" s="121"/>
    </row>
    <row r="48" spans="1:30" x14ac:dyDescent="0.25">
      <c r="A48" s="78" t="b">
        <v>0</v>
      </c>
      <c r="B48" s="121" t="s">
        <v>299</v>
      </c>
      <c r="C48" s="121"/>
      <c r="D48" s="121"/>
      <c r="E48" s="121"/>
      <c r="F48" s="121"/>
      <c r="G48" s="121"/>
      <c r="H48" s="121"/>
      <c r="I48" s="121"/>
      <c r="J48" s="121"/>
    </row>
    <row r="49" spans="1:10" x14ac:dyDescent="0.25">
      <c r="A49" s="78" t="b">
        <v>0</v>
      </c>
      <c r="B49" s="121" t="s">
        <v>300</v>
      </c>
      <c r="C49" s="121"/>
      <c r="D49" s="121"/>
      <c r="E49" s="121"/>
      <c r="F49" s="121"/>
      <c r="G49" s="121"/>
      <c r="H49" s="121"/>
      <c r="I49" s="121"/>
      <c r="J49" s="121"/>
    </row>
    <row r="50" spans="1:10" x14ac:dyDescent="0.25">
      <c r="A50" s="78" t="b">
        <v>0</v>
      </c>
      <c r="B50" s="121" t="s">
        <v>289</v>
      </c>
      <c r="C50" s="121"/>
      <c r="D50" s="121"/>
      <c r="E50" s="121"/>
      <c r="F50" s="121"/>
      <c r="G50" s="121"/>
      <c r="H50" s="121"/>
      <c r="I50" s="121"/>
      <c r="J50" s="121"/>
    </row>
    <row r="51" spans="1:10" x14ac:dyDescent="0.25">
      <c r="A51" s="78" t="b">
        <v>0</v>
      </c>
      <c r="B51" s="121" t="s">
        <v>301</v>
      </c>
      <c r="C51" s="121"/>
      <c r="D51" s="121"/>
      <c r="E51" s="121"/>
      <c r="F51" s="121"/>
      <c r="G51" s="121"/>
      <c r="H51" s="121"/>
      <c r="I51" s="121"/>
      <c r="J51" s="121"/>
    </row>
    <row r="52" spans="1:10" x14ac:dyDescent="0.25">
      <c r="A52" s="78" t="b">
        <v>0</v>
      </c>
      <c r="B52" s="121" t="s">
        <v>302</v>
      </c>
      <c r="C52" s="121"/>
      <c r="D52" s="121"/>
      <c r="E52" s="121"/>
      <c r="F52" s="121"/>
      <c r="G52" s="121"/>
      <c r="H52" s="121"/>
      <c r="I52" s="121"/>
      <c r="J52" s="121"/>
    </row>
    <row r="53" spans="1:10" x14ac:dyDescent="0.25">
      <c r="A53" s="78" t="b">
        <v>0</v>
      </c>
      <c r="B53" s="121" t="s">
        <v>303</v>
      </c>
      <c r="C53" s="121"/>
      <c r="D53" s="121"/>
      <c r="E53" s="121"/>
      <c r="F53" s="121"/>
      <c r="G53" s="121"/>
      <c r="H53" s="121"/>
      <c r="I53" s="121"/>
      <c r="J53" s="121"/>
    </row>
    <row r="54" spans="1:10" x14ac:dyDescent="0.25">
      <c r="A54" s="78" t="b">
        <v>0</v>
      </c>
      <c r="B54" s="121" t="s">
        <v>304</v>
      </c>
      <c r="C54" s="121"/>
      <c r="D54" s="121"/>
      <c r="E54" s="121"/>
      <c r="F54" s="121"/>
      <c r="G54" s="121"/>
      <c r="H54" s="121"/>
      <c r="I54" s="121"/>
      <c r="J54" s="121"/>
    </row>
    <row r="55" spans="1:10" x14ac:dyDescent="0.25">
      <c r="A55" s="78" t="b">
        <v>0</v>
      </c>
      <c r="B55" s="121" t="s">
        <v>305</v>
      </c>
      <c r="C55" s="121"/>
      <c r="D55" s="121"/>
      <c r="E55" s="121"/>
      <c r="F55" s="121"/>
      <c r="G55" s="121"/>
      <c r="H55" s="121"/>
      <c r="I55" s="121"/>
      <c r="J55" s="121"/>
    </row>
    <row r="56" spans="1:10" ht="30" customHeight="1" x14ac:dyDescent="0.25">
      <c r="A56" s="80" t="b">
        <v>0</v>
      </c>
      <c r="B56" s="90" t="s">
        <v>306</v>
      </c>
      <c r="C56" s="90"/>
      <c r="D56" s="90"/>
      <c r="E56" s="90"/>
      <c r="F56" s="90"/>
      <c r="G56" s="90"/>
      <c r="H56" s="90"/>
      <c r="I56" s="90"/>
      <c r="J56" s="90"/>
    </row>
    <row r="57" spans="1:10" x14ac:dyDescent="0.25">
      <c r="A57" s="78" t="b">
        <v>0</v>
      </c>
      <c r="B57" s="121" t="s">
        <v>307</v>
      </c>
      <c r="C57" s="121"/>
      <c r="D57" s="121"/>
      <c r="E57" s="121"/>
      <c r="F57" s="121"/>
      <c r="G57" s="121"/>
      <c r="H57" s="121"/>
      <c r="I57" s="121"/>
      <c r="J57" s="121"/>
    </row>
    <row r="58" spans="1:10" x14ac:dyDescent="0.25">
      <c r="A58" s="78" t="b">
        <v>0</v>
      </c>
      <c r="B58" s="121" t="s">
        <v>308</v>
      </c>
      <c r="C58" s="121"/>
      <c r="D58" s="121"/>
      <c r="E58" s="121"/>
      <c r="F58" s="121"/>
      <c r="G58" s="121"/>
      <c r="H58" s="121"/>
      <c r="I58" s="121"/>
      <c r="J58" s="121"/>
    </row>
    <row r="59" spans="1:10" x14ac:dyDescent="0.25">
      <c r="A59" s="78" t="b">
        <v>0</v>
      </c>
      <c r="B59" s="121" t="s">
        <v>309</v>
      </c>
      <c r="C59" s="121"/>
      <c r="D59" s="121"/>
      <c r="E59" s="121"/>
      <c r="F59" s="121"/>
      <c r="G59" s="121"/>
      <c r="H59" s="121"/>
      <c r="I59" s="121"/>
      <c r="J59" s="121"/>
    </row>
    <row r="60" spans="1:10" ht="10.5" customHeight="1" x14ac:dyDescent="0.25">
      <c r="A60"/>
    </row>
    <row r="61" spans="1:10" x14ac:dyDescent="0.25">
      <c r="A61" s="122" t="s">
        <v>310</v>
      </c>
      <c r="B61" s="122"/>
      <c r="C61" s="122"/>
      <c r="D61" s="122"/>
      <c r="E61" s="122"/>
      <c r="F61" s="122"/>
      <c r="G61" s="122"/>
      <c r="H61" s="122"/>
      <c r="I61" s="122"/>
      <c r="J61" s="122"/>
    </row>
    <row r="62" spans="1:10" x14ac:dyDescent="0.25">
      <c r="A62" s="120" t="s">
        <v>311</v>
      </c>
      <c r="B62" s="120"/>
      <c r="C62" s="120"/>
      <c r="D62" s="120"/>
      <c r="E62" s="120"/>
      <c r="F62" s="120"/>
      <c r="G62" s="120"/>
      <c r="H62" s="120"/>
      <c r="I62" s="120"/>
      <c r="J62" s="120"/>
    </row>
    <row r="63" spans="1:10" x14ac:dyDescent="0.25">
      <c r="A63" s="78" t="b">
        <v>0</v>
      </c>
      <c r="B63" s="121" t="s">
        <v>312</v>
      </c>
      <c r="C63" s="121"/>
      <c r="D63" s="121"/>
      <c r="E63" s="121"/>
      <c r="F63" s="121"/>
      <c r="G63" s="121"/>
      <c r="H63" s="121"/>
      <c r="I63" s="121"/>
      <c r="J63" s="121"/>
    </row>
    <row r="64" spans="1:10" x14ac:dyDescent="0.25">
      <c r="A64" s="78" t="b">
        <v>0</v>
      </c>
      <c r="B64" s="121" t="s">
        <v>313</v>
      </c>
      <c r="C64" s="121"/>
      <c r="D64" s="121"/>
      <c r="E64" s="121"/>
      <c r="F64" s="121"/>
      <c r="G64" s="121"/>
      <c r="H64" s="121"/>
      <c r="I64" s="121"/>
      <c r="J64" s="121"/>
    </row>
    <row r="65" spans="1:10" x14ac:dyDescent="0.25">
      <c r="A65" s="78" t="b">
        <v>0</v>
      </c>
      <c r="B65" s="121" t="s">
        <v>314</v>
      </c>
      <c r="C65" s="121"/>
      <c r="D65" s="121"/>
      <c r="E65" s="121"/>
      <c r="F65" s="121"/>
      <c r="G65" s="121"/>
      <c r="H65" s="121"/>
      <c r="I65" s="121"/>
      <c r="J65" s="121"/>
    </row>
    <row r="66" spans="1:10" x14ac:dyDescent="0.25">
      <c r="A66" s="78" t="b">
        <v>0</v>
      </c>
      <c r="B66" s="121" t="s">
        <v>315</v>
      </c>
      <c r="C66" s="121"/>
      <c r="D66" s="121"/>
      <c r="E66" s="121"/>
      <c r="F66" s="121"/>
      <c r="G66" s="121"/>
      <c r="H66" s="121"/>
      <c r="I66" s="121"/>
      <c r="J66" s="121"/>
    </row>
    <row r="67" spans="1:10" x14ac:dyDescent="0.25">
      <c r="A67" s="78" t="b">
        <v>0</v>
      </c>
      <c r="B67" s="121" t="s">
        <v>316</v>
      </c>
      <c r="C67" s="121"/>
      <c r="D67" s="121"/>
      <c r="E67" s="121"/>
      <c r="F67" s="121"/>
      <c r="G67" s="121"/>
      <c r="H67" s="121"/>
      <c r="I67" s="121"/>
      <c r="J67" s="121"/>
    </row>
    <row r="68" spans="1:10" x14ac:dyDescent="0.25">
      <c r="A68" s="78" t="b">
        <v>0</v>
      </c>
      <c r="B68" s="121" t="s">
        <v>317</v>
      </c>
      <c r="C68" s="121"/>
      <c r="D68" s="121"/>
      <c r="E68" s="121"/>
      <c r="F68" s="121"/>
      <c r="G68" s="121"/>
      <c r="H68" s="121"/>
      <c r="I68" s="121"/>
      <c r="J68" s="121"/>
    </row>
    <row r="69" spans="1:10" x14ac:dyDescent="0.25">
      <c r="A69" s="78" t="b">
        <v>0</v>
      </c>
      <c r="B69" s="121" t="s">
        <v>318</v>
      </c>
      <c r="C69" s="121"/>
      <c r="D69" s="121"/>
      <c r="E69" s="121"/>
      <c r="F69" s="121"/>
      <c r="G69" s="121"/>
      <c r="H69" s="121"/>
      <c r="I69" s="121"/>
      <c r="J69" s="121"/>
    </row>
    <row r="70" spans="1:10" x14ac:dyDescent="0.25">
      <c r="A70" s="78" t="b">
        <v>0</v>
      </c>
      <c r="B70" s="121" t="s">
        <v>319</v>
      </c>
      <c r="C70" s="121"/>
      <c r="D70" s="121"/>
      <c r="E70" s="121"/>
      <c r="F70" s="121"/>
      <c r="G70" s="121"/>
      <c r="H70" s="121"/>
      <c r="I70" s="121"/>
      <c r="J70" s="121"/>
    </row>
    <row r="71" spans="1:10" x14ac:dyDescent="0.25">
      <c r="A71" s="78" t="b">
        <v>0</v>
      </c>
      <c r="B71" s="121" t="s">
        <v>320</v>
      </c>
      <c r="C71" s="121"/>
      <c r="D71" s="121"/>
      <c r="E71" s="121"/>
      <c r="F71" s="121"/>
      <c r="G71" s="121"/>
      <c r="H71" s="121"/>
      <c r="I71" s="121"/>
      <c r="J71" s="121"/>
    </row>
    <row r="72" spans="1:10" ht="30" customHeight="1" x14ac:dyDescent="0.25">
      <c r="A72" s="80" t="b">
        <v>0</v>
      </c>
      <c r="B72" s="90" t="s">
        <v>321</v>
      </c>
      <c r="C72" s="90"/>
      <c r="D72" s="90"/>
      <c r="E72" s="90"/>
      <c r="F72" s="90"/>
      <c r="G72" s="90"/>
      <c r="H72" s="90"/>
      <c r="I72" s="90"/>
      <c r="J72" s="90"/>
    </row>
    <row r="73" spans="1:10" x14ac:dyDescent="0.25">
      <c r="A73" s="78" t="b">
        <v>0</v>
      </c>
      <c r="B73" s="121" t="s">
        <v>322</v>
      </c>
      <c r="C73" s="121"/>
      <c r="D73" s="121"/>
      <c r="E73" s="121"/>
      <c r="F73" s="121"/>
      <c r="G73" s="121"/>
      <c r="H73" s="121"/>
      <c r="I73" s="121"/>
      <c r="J73" s="121"/>
    </row>
    <row r="74" spans="1:10" x14ac:dyDescent="0.25">
      <c r="A74" s="78" t="b">
        <v>0</v>
      </c>
      <c r="B74" s="121" t="s">
        <v>323</v>
      </c>
      <c r="C74" s="121"/>
      <c r="D74" s="121"/>
      <c r="E74" s="121"/>
      <c r="F74" s="121"/>
      <c r="G74" s="121"/>
      <c r="H74" s="121"/>
      <c r="I74" s="121"/>
      <c r="J74" s="121"/>
    </row>
    <row r="75" spans="1:10" ht="10.5" customHeight="1" x14ac:dyDescent="0.25">
      <c r="A75"/>
    </row>
    <row r="76" spans="1:10" x14ac:dyDescent="0.25">
      <c r="A76" s="122" t="s">
        <v>324</v>
      </c>
      <c r="B76" s="122"/>
      <c r="C76" s="122"/>
      <c r="D76" s="122"/>
      <c r="E76" s="122"/>
      <c r="F76" s="122"/>
      <c r="G76" s="122"/>
      <c r="H76" s="122"/>
      <c r="I76" s="122"/>
      <c r="J76" s="122"/>
    </row>
    <row r="77" spans="1:10" x14ac:dyDescent="0.25">
      <c r="A77" s="123" t="s">
        <v>325</v>
      </c>
      <c r="B77" s="123"/>
      <c r="C77" s="123"/>
      <c r="D77" s="123"/>
      <c r="E77" s="123"/>
      <c r="F77" s="123"/>
      <c r="G77" s="123"/>
      <c r="H77" s="123"/>
      <c r="I77" s="123"/>
      <c r="J77" s="123"/>
    </row>
    <row r="78" spans="1:10" x14ac:dyDescent="0.25">
      <c r="A78" s="78" t="b">
        <v>0</v>
      </c>
      <c r="B78" s="125" t="s">
        <v>326</v>
      </c>
      <c r="C78" s="125"/>
      <c r="D78" s="125"/>
      <c r="E78" s="125"/>
      <c r="F78" s="125"/>
      <c r="G78" s="125"/>
      <c r="H78" s="125"/>
      <c r="I78" s="125"/>
      <c r="J78" s="125"/>
    </row>
    <row r="79" spans="1:10" x14ac:dyDescent="0.25">
      <c r="A79" s="78" t="b">
        <v>0</v>
      </c>
      <c r="B79" s="125" t="s">
        <v>327</v>
      </c>
      <c r="C79" s="125"/>
      <c r="D79" s="125"/>
      <c r="E79" s="125"/>
      <c r="F79" s="125"/>
      <c r="G79" s="125"/>
      <c r="H79" s="125"/>
      <c r="I79" s="125"/>
      <c r="J79" s="125"/>
    </row>
    <row r="80" spans="1:10" x14ac:dyDescent="0.25">
      <c r="A80" s="78" t="b">
        <v>0</v>
      </c>
      <c r="B80" s="125" t="s">
        <v>328</v>
      </c>
      <c r="C80" s="125"/>
      <c r="D80" s="125"/>
      <c r="E80" s="125"/>
      <c r="F80" s="125"/>
      <c r="G80" s="125"/>
      <c r="H80" s="125"/>
      <c r="I80" s="125"/>
      <c r="J80" s="125"/>
    </row>
    <row r="81" spans="1:10" ht="17.25" x14ac:dyDescent="0.25">
      <c r="A81" s="78" t="b">
        <v>0</v>
      </c>
      <c r="B81" s="125" t="s">
        <v>399</v>
      </c>
      <c r="C81" s="125"/>
      <c r="D81" s="125"/>
      <c r="E81" s="125"/>
      <c r="F81" s="125"/>
      <c r="G81" s="125"/>
      <c r="H81" s="125"/>
      <c r="I81" s="125"/>
      <c r="J81" s="125"/>
    </row>
    <row r="82" spans="1:10" ht="17.25" x14ac:dyDescent="0.25">
      <c r="A82" s="79" t="b">
        <v>0</v>
      </c>
      <c r="B82" s="125" t="s">
        <v>400</v>
      </c>
      <c r="C82" s="125"/>
      <c r="D82" s="125"/>
      <c r="E82" s="125"/>
      <c r="F82" s="125"/>
      <c r="G82" s="125"/>
      <c r="H82" s="125"/>
      <c r="I82" s="125"/>
      <c r="J82" s="125"/>
    </row>
    <row r="83" spans="1:10" x14ac:dyDescent="0.25">
      <c r="A83" s="79" t="b">
        <v>0</v>
      </c>
      <c r="B83" s="125" t="s">
        <v>329</v>
      </c>
      <c r="C83" s="125"/>
      <c r="D83" s="125"/>
      <c r="E83" s="125"/>
      <c r="F83" s="125"/>
      <c r="G83" s="125"/>
      <c r="H83" s="125"/>
      <c r="I83" s="125"/>
      <c r="J83" s="125"/>
    </row>
    <row r="84" spans="1:10" x14ac:dyDescent="0.25">
      <c r="A84" s="79" t="b">
        <v>0</v>
      </c>
      <c r="B84" s="125" t="s">
        <v>330</v>
      </c>
      <c r="C84" s="125"/>
      <c r="D84" s="125"/>
      <c r="E84" s="125"/>
      <c r="F84" s="125"/>
      <c r="G84" s="125"/>
      <c r="H84" s="125"/>
      <c r="I84" s="125"/>
      <c r="J84" s="125"/>
    </row>
    <row r="85" spans="1:10" x14ac:dyDescent="0.25">
      <c r="A85" s="79" t="b">
        <v>0</v>
      </c>
      <c r="B85" s="125" t="s">
        <v>331</v>
      </c>
      <c r="C85" s="125"/>
      <c r="D85" s="125"/>
      <c r="E85" s="125"/>
      <c r="F85" s="125"/>
      <c r="G85" s="125"/>
      <c r="H85" s="125"/>
      <c r="I85" s="125"/>
      <c r="J85" s="125"/>
    </row>
    <row r="86" spans="1:10" x14ac:dyDescent="0.25">
      <c r="A86" s="79" t="b">
        <v>0</v>
      </c>
      <c r="B86" s="125" t="s">
        <v>332</v>
      </c>
      <c r="C86" s="125"/>
      <c r="D86" s="125"/>
      <c r="E86" s="125"/>
      <c r="F86" s="125"/>
      <c r="G86" s="125"/>
      <c r="H86" s="125"/>
      <c r="I86" s="125"/>
      <c r="J86" s="125"/>
    </row>
    <row r="87" spans="1:10" ht="10.5" customHeight="1" x14ac:dyDescent="0.25">
      <c r="A87" s="12"/>
    </row>
    <row r="88" spans="1:10" x14ac:dyDescent="0.25">
      <c r="A88" s="122" t="s">
        <v>333</v>
      </c>
      <c r="B88" s="122"/>
      <c r="C88" s="122"/>
      <c r="D88" s="122"/>
      <c r="E88" s="122"/>
      <c r="F88" s="122"/>
      <c r="G88" s="122"/>
      <c r="H88" s="122"/>
      <c r="I88" s="122"/>
      <c r="J88" s="122"/>
    </row>
    <row r="89" spans="1:10" ht="30" customHeight="1" x14ac:dyDescent="0.25">
      <c r="A89" s="126" t="s">
        <v>340</v>
      </c>
      <c r="B89" s="126"/>
      <c r="C89" s="126"/>
      <c r="D89" s="126"/>
      <c r="E89" s="126"/>
      <c r="F89" s="126"/>
      <c r="G89" s="126"/>
      <c r="H89" s="126"/>
      <c r="I89" s="126"/>
      <c r="J89" s="126"/>
    </row>
    <row r="90" spans="1:10" x14ac:dyDescent="0.25">
      <c r="A90" s="78" t="b">
        <v>0</v>
      </c>
      <c r="B90" s="121" t="s">
        <v>334</v>
      </c>
      <c r="C90" s="121"/>
      <c r="D90" s="121"/>
      <c r="E90" s="121"/>
      <c r="F90" s="121"/>
      <c r="G90" s="121"/>
      <c r="H90" s="121"/>
      <c r="I90" s="121"/>
      <c r="J90" s="121"/>
    </row>
    <row r="91" spans="1:10" x14ac:dyDescent="0.25">
      <c r="A91" s="78" t="b">
        <v>0</v>
      </c>
      <c r="B91" s="121" t="s">
        <v>335</v>
      </c>
      <c r="C91" s="121"/>
      <c r="D91" s="121"/>
      <c r="E91" s="121"/>
      <c r="F91" s="121"/>
      <c r="G91" s="121"/>
      <c r="H91" s="121"/>
      <c r="I91" s="121"/>
      <c r="J91" s="121"/>
    </row>
    <row r="92" spans="1:10" x14ac:dyDescent="0.25">
      <c r="A92" s="78" t="b">
        <v>0</v>
      </c>
      <c r="B92" s="121" t="s">
        <v>336</v>
      </c>
      <c r="C92" s="121"/>
      <c r="D92" s="121"/>
      <c r="E92" s="121"/>
      <c r="F92" s="121"/>
      <c r="G92" s="121"/>
      <c r="H92" s="121"/>
      <c r="I92" s="121"/>
      <c r="J92" s="121"/>
    </row>
    <row r="93" spans="1:10" x14ac:dyDescent="0.25">
      <c r="A93" s="78" t="b">
        <v>0</v>
      </c>
      <c r="B93" s="121" t="s">
        <v>337</v>
      </c>
      <c r="C93" s="121"/>
      <c r="D93" s="121"/>
      <c r="E93" s="121"/>
      <c r="F93" s="121"/>
      <c r="G93" s="121"/>
      <c r="H93" s="121"/>
      <c r="I93" s="121"/>
      <c r="J93" s="121"/>
    </row>
    <row r="94" spans="1:10" x14ac:dyDescent="0.25">
      <c r="A94" s="78" t="b">
        <v>0</v>
      </c>
      <c r="B94" s="121" t="s">
        <v>338</v>
      </c>
      <c r="C94" s="121"/>
      <c r="D94" s="121"/>
      <c r="E94" s="121"/>
      <c r="F94" s="121"/>
      <c r="G94" s="121"/>
      <c r="H94" s="121"/>
      <c r="I94" s="121"/>
      <c r="J94" s="121"/>
    </row>
    <row r="95" spans="1:10" x14ac:dyDescent="0.25">
      <c r="A95" s="78" t="b">
        <v>0</v>
      </c>
      <c r="B95" s="121" t="s">
        <v>339</v>
      </c>
      <c r="C95" s="121"/>
      <c r="D95" s="121"/>
      <c r="E95" s="121"/>
      <c r="F95" s="121"/>
      <c r="G95" s="121"/>
      <c r="H95" s="121"/>
      <c r="I95" s="121"/>
      <c r="J95" s="121"/>
    </row>
    <row r="96" spans="1:10" x14ac:dyDescent="0.25">
      <c r="A96" s="81"/>
      <c r="B96" s="37"/>
      <c r="C96" s="37"/>
      <c r="D96" s="37"/>
      <c r="E96" s="37"/>
      <c r="F96" s="37"/>
      <c r="G96" s="37"/>
      <c r="H96" s="37"/>
      <c r="I96" s="37"/>
      <c r="J96" s="37"/>
    </row>
    <row r="97" spans="1:10" x14ac:dyDescent="0.25">
      <c r="A97" s="81"/>
      <c r="B97" s="37"/>
      <c r="C97" s="37"/>
      <c r="D97" s="37"/>
      <c r="E97" s="37"/>
      <c r="F97" s="37"/>
      <c r="G97" s="37"/>
      <c r="H97" s="37"/>
      <c r="I97" s="37"/>
      <c r="J97" s="37"/>
    </row>
    <row r="98" spans="1:10" x14ac:dyDescent="0.25">
      <c r="A98" s="81"/>
      <c r="B98" s="37"/>
      <c r="C98" s="37"/>
      <c r="D98" s="37"/>
      <c r="E98" s="37"/>
      <c r="F98" s="37"/>
      <c r="G98" s="37"/>
      <c r="H98" s="37"/>
      <c r="I98" s="37"/>
      <c r="J98" s="37"/>
    </row>
    <row r="99" spans="1:10" x14ac:dyDescent="0.25">
      <c r="A99" s="81"/>
      <c r="B99" s="37"/>
      <c r="C99" s="37"/>
      <c r="D99" s="37"/>
      <c r="E99" s="37"/>
      <c r="F99" s="37"/>
      <c r="G99" s="37"/>
      <c r="H99" s="37"/>
      <c r="I99" s="37"/>
      <c r="J99" s="37"/>
    </row>
    <row r="100" spans="1:10" x14ac:dyDescent="0.25">
      <c r="A100" s="81"/>
      <c r="B100" s="37"/>
      <c r="C100" s="37"/>
      <c r="D100" s="37"/>
      <c r="E100" s="37"/>
      <c r="F100" s="37"/>
      <c r="G100" s="37"/>
      <c r="H100" s="37"/>
      <c r="I100" s="37"/>
      <c r="J100" s="37"/>
    </row>
    <row r="101" spans="1:10" x14ac:dyDescent="0.25">
      <c r="A101" s="81"/>
      <c r="B101" s="37"/>
      <c r="C101" s="37"/>
      <c r="D101" s="37"/>
      <c r="E101" s="37"/>
      <c r="F101" s="37"/>
      <c r="G101" s="37"/>
      <c r="H101" s="37"/>
      <c r="I101" s="37"/>
      <c r="J101" s="37"/>
    </row>
    <row r="102" spans="1:10" x14ac:dyDescent="0.25">
      <c r="A102" s="81"/>
      <c r="B102" s="37"/>
      <c r="C102" s="37"/>
      <c r="D102" s="37"/>
      <c r="E102" s="37"/>
      <c r="F102" s="37"/>
      <c r="G102" s="37"/>
      <c r="H102" s="37"/>
      <c r="I102" s="37"/>
      <c r="J102" s="37"/>
    </row>
    <row r="103" spans="1:10" x14ac:dyDescent="0.25">
      <c r="A103" s="81"/>
      <c r="B103" s="37"/>
      <c r="C103" s="37"/>
      <c r="D103" s="37"/>
      <c r="E103" s="37"/>
      <c r="F103" s="37"/>
      <c r="G103" s="37"/>
      <c r="H103" s="37"/>
      <c r="I103" s="37"/>
      <c r="J103" s="37"/>
    </row>
    <row r="104" spans="1:10" x14ac:dyDescent="0.25">
      <c r="A104" s="81"/>
      <c r="B104" s="37"/>
      <c r="C104" s="37"/>
      <c r="D104" s="37"/>
      <c r="E104" s="37"/>
      <c r="F104" s="37"/>
      <c r="G104" s="37"/>
      <c r="H104" s="37"/>
      <c r="I104" s="37"/>
      <c r="J104" s="37"/>
    </row>
    <row r="105" spans="1:10" x14ac:dyDescent="0.25">
      <c r="A105" s="81"/>
      <c r="B105" s="37"/>
      <c r="C105" s="37"/>
      <c r="D105" s="37"/>
      <c r="E105" s="37"/>
      <c r="F105" s="37"/>
      <c r="G105" s="37"/>
      <c r="H105" s="37"/>
      <c r="I105" s="37"/>
      <c r="J105" s="37"/>
    </row>
    <row r="106" spans="1:10" x14ac:dyDescent="0.25">
      <c r="A106" s="81"/>
      <c r="B106" s="37"/>
      <c r="C106" s="37"/>
      <c r="D106" s="37"/>
      <c r="E106" s="37"/>
      <c r="F106" s="37"/>
      <c r="G106" s="37"/>
      <c r="H106" s="37"/>
      <c r="I106" s="37"/>
      <c r="J106" s="37"/>
    </row>
    <row r="107" spans="1:10" x14ac:dyDescent="0.25">
      <c r="A107" s="81"/>
      <c r="B107" s="37"/>
      <c r="C107" s="37"/>
      <c r="D107" s="37"/>
      <c r="E107" s="37"/>
      <c r="F107" s="37"/>
      <c r="G107" s="37"/>
      <c r="H107" s="37"/>
      <c r="I107" s="37"/>
      <c r="J107" s="37"/>
    </row>
    <row r="108" spans="1:10" x14ac:dyDescent="0.25">
      <c r="A108" s="81"/>
      <c r="B108" s="37"/>
      <c r="C108" s="37"/>
      <c r="D108" s="37"/>
      <c r="E108" s="37"/>
      <c r="F108" s="37"/>
      <c r="G108" s="37"/>
      <c r="H108" s="37"/>
      <c r="I108" s="37"/>
      <c r="J108" s="37"/>
    </row>
    <row r="109" spans="1:10" x14ac:dyDescent="0.25">
      <c r="A109" s="81"/>
      <c r="B109" s="37"/>
      <c r="C109" s="37"/>
      <c r="D109" s="37"/>
      <c r="E109" s="37"/>
      <c r="F109" s="37"/>
      <c r="G109" s="37"/>
      <c r="H109" s="37"/>
      <c r="I109" s="37"/>
      <c r="J109" s="37"/>
    </row>
    <row r="110" spans="1:10" x14ac:dyDescent="0.25">
      <c r="A110" s="81"/>
      <c r="B110" s="37"/>
      <c r="C110" s="37"/>
      <c r="D110" s="37"/>
      <c r="E110" s="37"/>
      <c r="F110" s="37"/>
      <c r="G110" s="37"/>
      <c r="H110" s="37"/>
      <c r="I110" s="37"/>
      <c r="J110" s="37"/>
    </row>
    <row r="111" spans="1:10" x14ac:dyDescent="0.25">
      <c r="A111" s="81"/>
      <c r="B111" s="37"/>
      <c r="C111" s="37"/>
      <c r="D111" s="37"/>
      <c r="E111" s="37"/>
      <c r="F111" s="37"/>
      <c r="G111" s="37"/>
      <c r="H111" s="37"/>
      <c r="I111" s="37"/>
      <c r="J111" s="37"/>
    </row>
    <row r="112" spans="1:10" x14ac:dyDescent="0.25">
      <c r="A112" s="81"/>
      <c r="B112" s="37"/>
      <c r="C112" s="37"/>
      <c r="D112" s="37"/>
      <c r="E112" s="37"/>
      <c r="F112" s="37"/>
      <c r="G112" s="37"/>
      <c r="H112" s="37"/>
      <c r="I112" s="37"/>
      <c r="J112" s="37"/>
    </row>
    <row r="113" spans="1:10" x14ac:dyDescent="0.25">
      <c r="A113" s="81"/>
      <c r="B113" s="37"/>
      <c r="C113" s="37"/>
      <c r="D113" s="37"/>
      <c r="E113" s="37"/>
      <c r="F113" s="37"/>
      <c r="G113" s="37"/>
      <c r="H113" s="37"/>
      <c r="I113" s="37"/>
      <c r="J113" s="37"/>
    </row>
    <row r="114" spans="1:10" x14ac:dyDescent="0.25">
      <c r="A114" s="81"/>
      <c r="B114" s="37"/>
      <c r="C114" s="37"/>
      <c r="D114" s="37"/>
      <c r="E114" s="37"/>
      <c r="F114" s="37"/>
      <c r="G114" s="37"/>
      <c r="H114" s="37"/>
      <c r="I114" s="37"/>
      <c r="J114" s="37"/>
    </row>
    <row r="115" spans="1:10" x14ac:dyDescent="0.25">
      <c r="A115" s="81"/>
      <c r="B115" s="37"/>
      <c r="C115" s="37"/>
      <c r="D115" s="37"/>
      <c r="E115" s="37"/>
      <c r="F115" s="37"/>
      <c r="G115" s="37"/>
      <c r="H115" s="37"/>
      <c r="I115" s="37"/>
      <c r="J115" s="37"/>
    </row>
    <row r="116" spans="1:10" x14ac:dyDescent="0.25">
      <c r="A116" s="81"/>
      <c r="B116" s="37"/>
      <c r="C116" s="37"/>
      <c r="D116" s="37"/>
      <c r="E116" s="37"/>
      <c r="F116" s="37"/>
      <c r="G116" s="37"/>
      <c r="H116" s="37"/>
      <c r="I116" s="37"/>
      <c r="J116" s="37"/>
    </row>
    <row r="117" spans="1:10" x14ac:dyDescent="0.25">
      <c r="A117" s="81"/>
      <c r="B117" s="37"/>
      <c r="C117" s="37"/>
      <c r="D117" s="37"/>
      <c r="E117" s="37"/>
      <c r="F117" s="37"/>
      <c r="G117" s="37"/>
      <c r="H117" s="37"/>
      <c r="I117" s="37"/>
      <c r="J117" s="37"/>
    </row>
    <row r="118" spans="1:10" x14ac:dyDescent="0.25">
      <c r="A118" s="81"/>
      <c r="B118" s="37"/>
      <c r="C118" s="37"/>
      <c r="D118" s="37"/>
      <c r="E118" s="37"/>
      <c r="F118" s="37"/>
      <c r="G118" s="37"/>
      <c r="H118" s="37"/>
      <c r="I118" s="37"/>
      <c r="J118" s="37"/>
    </row>
    <row r="119" spans="1:10" x14ac:dyDescent="0.25">
      <c r="A119" s="81"/>
      <c r="B119" s="37"/>
      <c r="C119" s="37"/>
      <c r="D119" s="37"/>
      <c r="E119" s="37"/>
      <c r="F119" s="37"/>
      <c r="G119" s="37"/>
      <c r="H119" s="37"/>
      <c r="I119" s="37"/>
      <c r="J119" s="37"/>
    </row>
    <row r="120" spans="1:10" x14ac:dyDescent="0.25">
      <c r="A120" s="81"/>
      <c r="B120" s="37"/>
      <c r="C120" s="37"/>
      <c r="D120" s="37"/>
      <c r="E120" s="37"/>
      <c r="F120" s="37"/>
      <c r="G120" s="37"/>
      <c r="H120" s="37"/>
      <c r="I120" s="37"/>
      <c r="J120" s="37"/>
    </row>
    <row r="121" spans="1:10" x14ac:dyDescent="0.25">
      <c r="A121" s="81"/>
      <c r="B121" s="37"/>
      <c r="C121" s="37"/>
      <c r="D121" s="37"/>
      <c r="E121" s="37"/>
      <c r="F121" s="37"/>
      <c r="G121" s="37"/>
      <c r="H121" s="37"/>
      <c r="I121" s="37"/>
      <c r="J121" s="37"/>
    </row>
    <row r="122" spans="1:10" x14ac:dyDescent="0.25">
      <c r="A122" s="81"/>
      <c r="B122" s="37"/>
      <c r="C122" s="37"/>
      <c r="D122" s="37"/>
      <c r="E122" s="37"/>
      <c r="F122" s="37"/>
      <c r="G122" s="37"/>
      <c r="H122" s="37"/>
      <c r="I122" s="37"/>
      <c r="J122" s="37"/>
    </row>
    <row r="123" spans="1:10" x14ac:dyDescent="0.25">
      <c r="A123" s="81"/>
      <c r="B123" s="37"/>
      <c r="C123" s="37"/>
      <c r="D123" s="37"/>
      <c r="E123" s="37"/>
      <c r="F123" s="37"/>
      <c r="G123" s="37"/>
      <c r="H123" s="37"/>
      <c r="I123" s="37"/>
      <c r="J123" s="37"/>
    </row>
    <row r="124" spans="1:10" x14ac:dyDescent="0.25">
      <c r="A124" s="81"/>
      <c r="B124" s="37"/>
      <c r="C124" s="37"/>
      <c r="D124" s="37"/>
      <c r="E124" s="37"/>
      <c r="F124" s="37"/>
      <c r="G124" s="37"/>
      <c r="H124" s="37"/>
      <c r="I124" s="37"/>
      <c r="J124" s="37"/>
    </row>
    <row r="125" spans="1:10" x14ac:dyDescent="0.25">
      <c r="A125" s="81"/>
      <c r="B125" s="37"/>
      <c r="C125" s="37"/>
      <c r="D125" s="37"/>
      <c r="E125" s="37"/>
      <c r="F125" s="37"/>
      <c r="G125" s="37"/>
      <c r="H125" s="37"/>
      <c r="I125" s="37"/>
      <c r="J125" s="37"/>
    </row>
    <row r="126" spans="1:10" x14ac:dyDescent="0.25">
      <c r="A126" s="81"/>
      <c r="B126" s="37"/>
      <c r="C126" s="37"/>
      <c r="D126" s="37"/>
      <c r="E126" s="37"/>
      <c r="F126" s="37"/>
      <c r="G126" s="37"/>
      <c r="H126" s="37"/>
      <c r="I126" s="37"/>
      <c r="J126" s="37"/>
    </row>
    <row r="127" spans="1:10" x14ac:dyDescent="0.25">
      <c r="A127" s="81"/>
      <c r="B127" s="37"/>
      <c r="C127" s="37"/>
      <c r="D127" s="37"/>
      <c r="E127" s="37"/>
      <c r="F127" s="37"/>
      <c r="G127" s="37"/>
      <c r="H127" s="37"/>
      <c r="I127" s="37"/>
      <c r="J127" s="37"/>
    </row>
    <row r="128" spans="1:10" x14ac:dyDescent="0.25">
      <c r="A128" s="81"/>
      <c r="B128" s="37"/>
      <c r="C128" s="37"/>
      <c r="D128" s="37"/>
      <c r="E128" s="37"/>
      <c r="F128" s="37"/>
      <c r="G128" s="37"/>
      <c r="H128" s="37"/>
      <c r="I128" s="37"/>
      <c r="J128" s="37"/>
    </row>
    <row r="129" spans="1:10" x14ac:dyDescent="0.25">
      <c r="A129" s="81"/>
      <c r="B129" s="37"/>
      <c r="C129" s="37"/>
      <c r="D129" s="37"/>
      <c r="E129" s="37"/>
      <c r="F129" s="37"/>
      <c r="G129" s="37"/>
      <c r="H129" s="37"/>
      <c r="I129" s="37"/>
      <c r="J129" s="37"/>
    </row>
  </sheetData>
  <sheetProtection algorithmName="SHA-512" hashValue="T8HyP7xCZr4qXoRhjWOvWMOCPYz5F2ypFR29Ouc9LxuqrS5B7WuMVBZrdufZaWfrXCWDzUVU2hL/bMOqGDOgtA==" saltValue="EthVIPKKCcDPDOKUD4M47w==" spinCount="100000" sheet="1" formatCells="0" formatColumns="0" formatRows="0" insertColumns="0" insertRows="0" insertHyperlinks="0" deleteColumns="0" deleteRows="0" sort="0" autoFilter="0" pivotTables="0"/>
  <mergeCells count="87">
    <mergeCell ref="B6:J6"/>
    <mergeCell ref="B13:J13"/>
    <mergeCell ref="B25:J25"/>
    <mergeCell ref="B35:J35"/>
    <mergeCell ref="B56:J56"/>
    <mergeCell ref="B41:J41"/>
    <mergeCell ref="B39:J39"/>
    <mergeCell ref="B34:J34"/>
    <mergeCell ref="A11:J11"/>
    <mergeCell ref="B12:J12"/>
    <mergeCell ref="B16:J16"/>
    <mergeCell ref="B17:J17"/>
    <mergeCell ref="B18:J18"/>
    <mergeCell ref="B50:J50"/>
    <mergeCell ref="B51:J51"/>
    <mergeCell ref="B52:J52"/>
    <mergeCell ref="B86:J86"/>
    <mergeCell ref="A88:J88"/>
    <mergeCell ref="B90:J90"/>
    <mergeCell ref="B72:J72"/>
    <mergeCell ref="A89:J89"/>
    <mergeCell ref="B81:J81"/>
    <mergeCell ref="B82:J82"/>
    <mergeCell ref="B83:J83"/>
    <mergeCell ref="B84:J84"/>
    <mergeCell ref="B85:J85"/>
    <mergeCell ref="A76:J76"/>
    <mergeCell ref="A77:J77"/>
    <mergeCell ref="B78:J78"/>
    <mergeCell ref="B79:J79"/>
    <mergeCell ref="B91:J91"/>
    <mergeCell ref="B92:J92"/>
    <mergeCell ref="B93:J93"/>
    <mergeCell ref="B94:J94"/>
    <mergeCell ref="B95:J95"/>
    <mergeCell ref="B67:J67"/>
    <mergeCell ref="B80:J80"/>
    <mergeCell ref="B68:J68"/>
    <mergeCell ref="B69:J69"/>
    <mergeCell ref="B70:J70"/>
    <mergeCell ref="B71:J71"/>
    <mergeCell ref="B74:J74"/>
    <mergeCell ref="B73:J73"/>
    <mergeCell ref="B15:J15"/>
    <mergeCell ref="B63:J63"/>
    <mergeCell ref="B64:J64"/>
    <mergeCell ref="B65:J65"/>
    <mergeCell ref="B66:J66"/>
    <mergeCell ref="B57:J57"/>
    <mergeCell ref="B58:J58"/>
    <mergeCell ref="B33:J33"/>
    <mergeCell ref="B45:J45"/>
    <mergeCell ref="B46:J46"/>
    <mergeCell ref="B47:J47"/>
    <mergeCell ref="B48:J48"/>
    <mergeCell ref="B21:J21"/>
    <mergeCell ref="B22:J22"/>
    <mergeCell ref="B23:J23"/>
    <mergeCell ref="B24:J24"/>
    <mergeCell ref="A31:J31"/>
    <mergeCell ref="B37:J37"/>
    <mergeCell ref="B14:J14"/>
    <mergeCell ref="A1:J2"/>
    <mergeCell ref="B4:J4"/>
    <mergeCell ref="A10:J10"/>
    <mergeCell ref="A3:J3"/>
    <mergeCell ref="B36:J36"/>
    <mergeCell ref="B19:J19"/>
    <mergeCell ref="B20:J20"/>
    <mergeCell ref="B28:J28"/>
    <mergeCell ref="A27:J27"/>
    <mergeCell ref="A32:J32"/>
    <mergeCell ref="B7:J7"/>
    <mergeCell ref="B8:J8"/>
    <mergeCell ref="B5:J5"/>
    <mergeCell ref="B29:J29"/>
    <mergeCell ref="A62:J62"/>
    <mergeCell ref="B38:J38"/>
    <mergeCell ref="B40:J40"/>
    <mergeCell ref="A43:J43"/>
    <mergeCell ref="A44:J44"/>
    <mergeCell ref="A61:J61"/>
    <mergeCell ref="B53:J53"/>
    <mergeCell ref="B54:J54"/>
    <mergeCell ref="B55:J55"/>
    <mergeCell ref="B59:J59"/>
    <mergeCell ref="B49:J49"/>
  </mergeCells>
  <pageMargins left="0.70866141732283472" right="0.70866141732283472" top="0.74803149606299213" bottom="0.74803149606299213" header="0.43307086614173229" footer="0.31496062992125984"/>
  <pageSetup orientation="portrait" r:id="rId1"/>
  <headerFooter>
    <oddHeader>&amp;L&amp;"Calibri,Bold"&amp;12DFST Checklist for Change in Land Use Variance Request Applications</oddHeader>
    <oddFooter>&amp;L_x000D_&amp;1#&amp;"Aptos"&amp;11&amp;K000000 Classification: Public&amp;R&amp;P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412CF-3CC1-41BD-86BF-BC87820E8905}">
  <dimension ref="A1:C21"/>
  <sheetViews>
    <sheetView tabSelected="1" zoomScaleNormal="100" workbookViewId="0">
      <selection activeCell="C4" sqref="C4"/>
    </sheetView>
  </sheetViews>
  <sheetFormatPr defaultRowHeight="15" x14ac:dyDescent="0.25"/>
  <cols>
    <col min="1" max="1" width="17.140625" style="11" customWidth="1"/>
    <col min="2" max="2" width="20.28515625" style="11" customWidth="1"/>
    <col min="3" max="3" width="92.7109375" style="6" customWidth="1"/>
  </cols>
  <sheetData>
    <row r="1" spans="1:3" x14ac:dyDescent="0.25">
      <c r="A1" s="13" t="s">
        <v>67</v>
      </c>
    </row>
    <row r="2" spans="1:3" x14ac:dyDescent="0.25">
      <c r="A2" s="14" t="s">
        <v>71</v>
      </c>
      <c r="B2" s="14" t="s">
        <v>72</v>
      </c>
      <c r="C2" s="17" t="s">
        <v>73</v>
      </c>
    </row>
    <row r="3" spans="1:3" ht="30" x14ac:dyDescent="0.25">
      <c r="A3" s="5" t="s">
        <v>40</v>
      </c>
      <c r="B3" s="5" t="s">
        <v>68</v>
      </c>
      <c r="C3" s="16" t="s">
        <v>78</v>
      </c>
    </row>
    <row r="4" spans="1:3" ht="30" x14ac:dyDescent="0.25">
      <c r="A4" s="5" t="s">
        <v>40</v>
      </c>
      <c r="B4" s="5" t="s">
        <v>69</v>
      </c>
      <c r="C4" s="16" t="s">
        <v>79</v>
      </c>
    </row>
    <row r="5" spans="1:3" ht="31.5" x14ac:dyDescent="0.25">
      <c r="A5" s="5" t="s">
        <v>40</v>
      </c>
      <c r="B5" s="5" t="s">
        <v>70</v>
      </c>
      <c r="C5" s="15" t="s">
        <v>80</v>
      </c>
    </row>
    <row r="6" spans="1:3" ht="47.25" x14ac:dyDescent="0.25">
      <c r="A6" s="5" t="s">
        <v>40</v>
      </c>
      <c r="B6" s="5" t="s">
        <v>74</v>
      </c>
      <c r="C6" s="15" t="s">
        <v>81</v>
      </c>
    </row>
    <row r="7" spans="1:3" ht="31.5" x14ac:dyDescent="0.25">
      <c r="A7" s="5" t="s">
        <v>40</v>
      </c>
      <c r="B7" s="5" t="s">
        <v>75</v>
      </c>
      <c r="C7" s="18" t="s">
        <v>82</v>
      </c>
    </row>
    <row r="8" spans="1:3" ht="47.25" x14ac:dyDescent="0.25">
      <c r="A8" s="5" t="s">
        <v>40</v>
      </c>
      <c r="B8" s="5" t="s">
        <v>76</v>
      </c>
      <c r="C8" s="18" t="s">
        <v>83</v>
      </c>
    </row>
    <row r="9" spans="1:3" ht="110.25" x14ac:dyDescent="0.25">
      <c r="A9" s="5" t="s">
        <v>40</v>
      </c>
      <c r="B9" s="5" t="s">
        <v>77</v>
      </c>
      <c r="C9" s="18" t="s">
        <v>84</v>
      </c>
    </row>
    <row r="10" spans="1:3" ht="31.5" x14ac:dyDescent="0.25">
      <c r="A10" s="5" t="s">
        <v>142</v>
      </c>
      <c r="B10" s="5" t="s">
        <v>143</v>
      </c>
      <c r="C10" s="18" t="s">
        <v>148</v>
      </c>
    </row>
    <row r="11" spans="1:3" ht="30" x14ac:dyDescent="0.25">
      <c r="A11" s="5" t="s">
        <v>142</v>
      </c>
      <c r="B11" s="5" t="s">
        <v>144</v>
      </c>
      <c r="C11" s="18" t="s">
        <v>149</v>
      </c>
    </row>
    <row r="12" spans="1:3" ht="31.5" x14ac:dyDescent="0.25">
      <c r="A12" s="5" t="s">
        <v>142</v>
      </c>
      <c r="B12" s="5" t="s">
        <v>145</v>
      </c>
      <c r="C12" s="18" t="s">
        <v>150</v>
      </c>
    </row>
    <row r="13" spans="1:3" ht="47.25" x14ac:dyDescent="0.25">
      <c r="A13" s="5" t="s">
        <v>142</v>
      </c>
      <c r="B13" s="5" t="s">
        <v>146</v>
      </c>
      <c r="C13" s="18" t="s">
        <v>151</v>
      </c>
    </row>
    <row r="14" spans="1:3" ht="30" x14ac:dyDescent="0.25">
      <c r="A14" s="5" t="s">
        <v>142</v>
      </c>
      <c r="B14" s="5" t="s">
        <v>147</v>
      </c>
      <c r="C14" s="15" t="s">
        <v>152</v>
      </c>
    </row>
    <row r="15" spans="1:3" ht="60" x14ac:dyDescent="0.25">
      <c r="A15" s="5" t="s">
        <v>182</v>
      </c>
      <c r="B15" s="5" t="s">
        <v>4</v>
      </c>
      <c r="C15" s="16" t="s">
        <v>186</v>
      </c>
    </row>
    <row r="16" spans="1:3" ht="30" x14ac:dyDescent="0.25">
      <c r="A16" s="5" t="s">
        <v>182</v>
      </c>
      <c r="B16" s="5" t="s">
        <v>183</v>
      </c>
      <c r="C16" s="16" t="s">
        <v>187</v>
      </c>
    </row>
    <row r="17" spans="1:3" ht="45" x14ac:dyDescent="0.25">
      <c r="A17" s="5" t="s">
        <v>182</v>
      </c>
      <c r="B17" s="5" t="s">
        <v>184</v>
      </c>
      <c r="C17" s="16" t="s">
        <v>188</v>
      </c>
    </row>
    <row r="18" spans="1:3" ht="33.75" customHeight="1" x14ac:dyDescent="0.25">
      <c r="A18" s="5" t="s">
        <v>182</v>
      </c>
      <c r="B18" s="5" t="s">
        <v>185</v>
      </c>
      <c r="C18" s="16" t="s">
        <v>189</v>
      </c>
    </row>
    <row r="19" spans="1:3" ht="31.5" x14ac:dyDescent="0.25">
      <c r="A19" s="5" t="s">
        <v>5</v>
      </c>
      <c r="B19" s="5" t="s">
        <v>212</v>
      </c>
      <c r="C19" s="15" t="s">
        <v>215</v>
      </c>
    </row>
    <row r="20" spans="1:3" ht="165" x14ac:dyDescent="0.25">
      <c r="A20" s="5" t="s">
        <v>5</v>
      </c>
      <c r="B20" s="5" t="s">
        <v>213</v>
      </c>
      <c r="C20" s="16" t="s">
        <v>238</v>
      </c>
    </row>
    <row r="21" spans="1:3" ht="30" x14ac:dyDescent="0.25">
      <c r="A21" s="5" t="s">
        <v>5</v>
      </c>
      <c r="B21" s="5" t="s">
        <v>214</v>
      </c>
      <c r="C21" s="16" t="s">
        <v>216</v>
      </c>
    </row>
  </sheetData>
  <sheetProtection algorithmName="SHA-512" hashValue="5vH3xGjthqAsBUDxHHjs0WIhsBrXOKCr0tMhwZHYijoUmdAMj59dVFJwIOkPc/bOCvDh9Rt6ZH5L3AD0Lp1CDg==" saltValue="r1gtNexUHiWlasYha6MD8w==" spinCount="100000" sheet="1" objects="1" scenarios="1"/>
  <pageMargins left="0.39370078740157483" right="0.39370078740157483" top="0.39370078740157483" bottom="0.39370078740157483" header="0.31496062992125984" footer="0.31496062992125984"/>
  <pageSetup orientation="landscape" r:id="rId1"/>
  <headerFooter>
    <oddFooter>&amp;L_x000D_&amp;1#&amp;"Aptos"&amp;11&amp;K000000 Classification: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GoA" ma:contentTypeID="0x010100B6FCA605DBB3BD43929E639BB88658FC005058B2FC429B5C458164271549150CD7" ma:contentTypeVersion="5" ma:contentTypeDescription="" ma:contentTypeScope="" ma:versionID="ccd4d6860036ddb63ef21f71aaf42554">
  <xsd:schema xmlns:xsd="http://www.w3.org/2001/XMLSchema" xmlns:xs="http://www.w3.org/2001/XMLSchema" xmlns:p="http://schemas.microsoft.com/office/2006/metadata/properties" xmlns:ns2="350c7f2d-22b5-4c05-88ab-16906deb3555" xmlns:ns3="cbe2c3bc-5fd7-4ef7-9112-7aecf09b5979" targetNamespace="http://schemas.microsoft.com/office/2006/metadata/properties" ma:root="true" ma:fieldsID="8479ad0ed9f2bcf643fb292537452f27" ns2:_="" ns3:_="">
    <xsd:import namespace="350c7f2d-22b5-4c05-88ab-16906deb3555"/>
    <xsd:import namespace="cbe2c3bc-5fd7-4ef7-9112-7aecf09b5979"/>
    <xsd:element name="properties">
      <xsd:complexType>
        <xsd:sequence>
          <xsd:element name="documentManagement">
            <xsd:complexType>
              <xsd:all>
                <xsd:element ref="ns2:Description_x0020_GoA" minOccurs="0"/>
                <xsd:element ref="ns2:Subject_x0020_GoA" minOccurs="0"/>
                <xsd:element ref="ns2:Closure_x0020_Date_x0020_GoA" minOccurs="0"/>
                <xsd:element ref="ns2:TaxCatchAllLabel" minOccurs="0"/>
                <xsd:element ref="ns2:e14f78495b6d4881b0a4f259bbfaac0a" minOccurs="0"/>
                <xsd:element ref="ns2:b10e50595339447db3b0d16aff0e3d79" minOccurs="0"/>
                <xsd:element ref="ns2:e4e1391327164fcf9b36427592ef5372" minOccurs="0"/>
                <xsd:element ref="ns2:TaxCatchAll" minOccurs="0"/>
                <xsd:element ref="ns2:h5c22b25fd914590af6f7504dd8d5e82" minOccurs="0"/>
                <xsd:element ref="ns2:iec6cfa028bf4e91bd7258a6733aefa5"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0c7f2d-22b5-4c05-88ab-16906deb3555" elementFormDefault="qualified">
    <xsd:import namespace="http://schemas.microsoft.com/office/2006/documentManagement/types"/>
    <xsd:import namespace="http://schemas.microsoft.com/office/infopath/2007/PartnerControls"/>
    <xsd:element name="Description_x0020_GoA" ma:index="5" nillable="true" ma:displayName="Description GoA" ma:description="A concise narrative of the content of an information resource." ma:internalName="Description_x0020_GoA" ma:readOnly="false">
      <xsd:simpleType>
        <xsd:restriction base="dms:Note">
          <xsd:maxLength value="255"/>
        </xsd:restriction>
      </xsd:simpleType>
    </xsd:element>
    <xsd:element name="Subject_x0020_GoA" ma:index="6" nillable="true" ma:displayName="Subject GoA" ma:description="A controlled term that expresses the main topical content of an information resource." ma:format="Dropdown" ma:internalName="Subject_x0020_GoA" ma:readOnly="false">
      <xsd:simpleType>
        <xsd:union memberTypes="dms:Text">
          <xsd:simpleType>
            <xsd:restriction base="dms:Choice">
              <xsd:enumeration value="Can be updated by site manager"/>
            </xsd:restriction>
          </xsd:simpleType>
        </xsd:union>
      </xsd:simpleType>
    </xsd:element>
    <xsd:element name="Closure_x0020_Date_x0020_GoA" ma:index="9" nillable="true" ma:displayName="Closure Date GoA" ma:format="DateOnly" ma:internalName="Closure_x0020_Date_x0020_GoA">
      <xsd:simpleType>
        <xsd:restriction base="dms:DateTime"/>
      </xsd:simpleType>
    </xsd:element>
    <xsd:element name="TaxCatchAllLabel" ma:index="12" nillable="true" ma:displayName="Taxonomy Catch All Column1" ma:hidden="true" ma:list="{1f41a88a-6554-4eed-becc-b5ccc13ac3b8}" ma:internalName="TaxCatchAllLabel" ma:readOnly="true" ma:showField="CatchAllDataLabel" ma:web="cbe2c3bc-5fd7-4ef7-9112-7aecf09b5979">
      <xsd:complexType>
        <xsd:complexContent>
          <xsd:extension base="dms:MultiChoiceLookup">
            <xsd:sequence>
              <xsd:element name="Value" type="dms:Lookup" maxOccurs="unbounded" minOccurs="0" nillable="true"/>
            </xsd:sequence>
          </xsd:extension>
        </xsd:complexContent>
      </xsd:complexType>
    </xsd:element>
    <xsd:element name="e14f78495b6d4881b0a4f259bbfaac0a" ma:index="15" nillable="true" ma:taxonomy="true" ma:internalName="e14f78495b6d4881b0a4f259bbfaac0a" ma:taxonomyFieldName="Status_x0020_GoA" ma:displayName="Status GoA" ma:readOnly="false" ma:fieldId="{e14f7849-5b6d-4881-b0a4-f259bbfaac0a}" ma:sspId="a58cdee2-a078-4dcf-a938-a5ffeea6d2ec" ma:termSetId="77344222-8eaa-4686-b05e-9f0d89a1d511" ma:anchorId="00000000-0000-0000-0000-000000000000" ma:open="false" ma:isKeyword="false">
      <xsd:complexType>
        <xsd:sequence>
          <xsd:element ref="pc:Terms" minOccurs="0" maxOccurs="1"/>
        </xsd:sequence>
      </xsd:complexType>
    </xsd:element>
    <xsd:element name="b10e50595339447db3b0d16aff0e3d79" ma:index="16" nillable="true" ma:taxonomy="true" ma:internalName="b10e50595339447db3b0d16aff0e3d79" ma:taxonomyFieldName="Document_x0020_Type_x0020_GoA" ma:displayName="Document Type GoA" ma:readOnly="false" ma:default="" ma:fieldId="{b10e5059-5339-447d-b3b0-d16aff0e3d79}" ma:sspId="a58cdee2-a078-4dcf-a938-a5ffeea6d2ec" ma:termSetId="8e47272f-2430-495c-9e38-3fc9fb7cf148" ma:anchorId="00000000-0000-0000-0000-000000000000" ma:open="false" ma:isKeyword="false">
      <xsd:complexType>
        <xsd:sequence>
          <xsd:element ref="pc:Terms" minOccurs="0" maxOccurs="1"/>
        </xsd:sequence>
      </xsd:complexType>
    </xsd:element>
    <xsd:element name="e4e1391327164fcf9b36427592ef5372" ma:index="17" nillable="true" ma:taxonomy="true" ma:internalName="e4e1391327164fcf9b36427592ef5372" ma:taxonomyFieldName="Function_x0020_GoA" ma:displayName="Functional Class GoA" ma:readOnly="false" ma:default="" ma:fieldId="{e4e13913-2716-4fcf-9b36-427592ef5372}" ma:sspId="a58cdee2-a078-4dcf-a938-a5ffeea6d2ec" ma:termSetId="5b7505f6-1a47-4924-b6b6-6946ebca18f9" ma:anchorId="00000000-0000-0000-0000-000000000000" ma:open="false" ma:isKeyword="false">
      <xsd:complexType>
        <xsd:sequence>
          <xsd:element ref="pc:Terms" minOccurs="0" maxOccurs="1"/>
        </xsd:sequence>
      </xsd:complexType>
    </xsd:element>
    <xsd:element name="TaxCatchAll" ma:index="20" nillable="true" ma:displayName="Taxonomy Catch All Column" ma:hidden="true" ma:list="{1f41a88a-6554-4eed-becc-b5ccc13ac3b8}" ma:internalName="TaxCatchAll" ma:readOnly="false" ma:showField="CatchAllData" ma:web="cbe2c3bc-5fd7-4ef7-9112-7aecf09b5979">
      <xsd:complexType>
        <xsd:complexContent>
          <xsd:extension base="dms:MultiChoiceLookup">
            <xsd:sequence>
              <xsd:element name="Value" type="dms:Lookup" maxOccurs="unbounded" minOccurs="0" nillable="true"/>
            </xsd:sequence>
          </xsd:extension>
        </xsd:complexContent>
      </xsd:complexType>
    </xsd:element>
    <xsd:element name="h5c22b25fd914590af6f7504dd8d5e82" ma:index="21" nillable="true" ma:taxonomy="true" ma:internalName="h5c22b25fd914590af6f7504dd8d5e82" ma:taxonomyFieldName="Closure_x0020_Criteria_x0020_Met" ma:displayName="Closure Criteria Met GoA" ma:readOnly="false" ma:default="1;#No|7a3957b4-6333-4b3f-aca5-11043f0480fb" ma:fieldId="{15c22b25-fd91-4590-af6f-7504dd8d5e82}" ma:sspId="a58cdee2-a078-4dcf-a938-a5ffeea6d2ec" ma:termSetId="ba7140a2-bf7f-4ec2-b58b-c905b47cdb9c" ma:anchorId="00000000-0000-0000-0000-000000000000" ma:open="false" ma:isKeyword="false">
      <xsd:complexType>
        <xsd:sequence>
          <xsd:element ref="pc:Terms" minOccurs="0" maxOccurs="1"/>
        </xsd:sequence>
      </xsd:complexType>
    </xsd:element>
    <xsd:element name="iec6cfa028bf4e91bd7258a6733aefa5" ma:index="22" nillable="true" ma:taxonomy="true" ma:internalName="iec6cfa028bf4e91bd7258a6733aefa5" ma:taxonomyFieldName="Organization_x0020_GoA" ma:displayName="Organization GoA" ma:readOnly="false" ma:fieldId="{2ec6cfa0-28bf-4e91-bd72-58a6733aefa5}" ma:taxonomyMulti="true" ma:sspId="a58cdee2-a078-4dcf-a938-a5ffeea6d2ec" ma:termSetId="4f7bc610-b832-4b4c-9a7b-de0011e246d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be2c3bc-5fd7-4ef7-9112-7aecf09b5979"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dexed="true"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ubject_x0020_GoA xmlns="350c7f2d-22b5-4c05-88ab-16906deb3555" xsi:nil="true"/>
    <h5c22b25fd914590af6f7504dd8d5e82 xmlns="350c7f2d-22b5-4c05-88ab-16906deb3555">
      <Terms xmlns="http://schemas.microsoft.com/office/infopath/2007/PartnerControls">
        <TermInfo xmlns="http://schemas.microsoft.com/office/infopath/2007/PartnerControls">
          <TermName xmlns="http://schemas.microsoft.com/office/infopath/2007/PartnerControls">No</TermName>
          <TermId xmlns="http://schemas.microsoft.com/office/infopath/2007/PartnerControls">7a3957b4-6333-4b3f-aca5-11043f0480fb</TermId>
        </TermInfo>
      </Terms>
    </h5c22b25fd914590af6f7504dd8d5e82>
    <TaxCatchAll xmlns="350c7f2d-22b5-4c05-88ab-16906deb3555">
      <Value>1</Value>
    </TaxCatchAll>
    <b10e50595339447db3b0d16aff0e3d79 xmlns="350c7f2d-22b5-4c05-88ab-16906deb3555">
      <Terms xmlns="http://schemas.microsoft.com/office/infopath/2007/PartnerControls"/>
    </b10e50595339447db3b0d16aff0e3d79>
    <iec6cfa028bf4e91bd7258a6733aefa5 xmlns="350c7f2d-22b5-4c05-88ab-16906deb3555">
      <Terms xmlns="http://schemas.microsoft.com/office/infopath/2007/PartnerControls"/>
    </iec6cfa028bf4e91bd7258a6733aefa5>
    <Closure_x0020_Date_x0020_GoA xmlns="350c7f2d-22b5-4c05-88ab-16906deb3555" xsi:nil="true"/>
    <e4e1391327164fcf9b36427592ef5372 xmlns="350c7f2d-22b5-4c05-88ab-16906deb3555">
      <Terms xmlns="http://schemas.microsoft.com/office/infopath/2007/PartnerControls"/>
    </e4e1391327164fcf9b36427592ef5372>
    <Description_x0020_GoA xmlns="350c7f2d-22b5-4c05-88ab-16906deb3555" xsi:nil="true"/>
    <e14f78495b6d4881b0a4f259bbfaac0a xmlns="350c7f2d-22b5-4c05-88ab-16906deb3555">
      <Terms xmlns="http://schemas.microsoft.com/office/infopath/2007/PartnerControls"/>
    </e14f78495b6d4881b0a4f259bbfaac0a>
    <_dlc_DocId xmlns="cbe2c3bc-5fd7-4ef7-9112-7aecf09b5979">C2VSFDN2FZQF-700872856-14087</_dlc_DocId>
    <_dlc_DocIdUrl xmlns="cbe2c3bc-5fd7-4ef7-9112-7aecf09b5979">
      <Url>https://abgov.sharepoint.com/sites/S500D09-RRPP/_layouts/15/DocIdRedir.aspx?ID=C2VSFDN2FZQF-700872856-14087</Url>
      <Description>C2VSFDN2FZQF-700872856-14087</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SharedContentType xmlns="Microsoft.SharePoint.Taxonomy.ContentTypeSync" SourceId="a58cdee2-a078-4dcf-a938-a5ffeea6d2ec" ContentTypeId="0x010100B6FCA605DBB3BD43929E639BB88658FC" PreviousValue="false" LastSyncTimeStamp="2023-10-18T22:32:43.56Z"/>
</file>

<file path=customXml/itemProps1.xml><?xml version="1.0" encoding="utf-8"?>
<ds:datastoreItem xmlns:ds="http://schemas.openxmlformats.org/officeDocument/2006/customXml" ds:itemID="{8DD371B7-50C0-4CCE-B0F5-3D70FDE646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0c7f2d-22b5-4c05-88ab-16906deb3555"/>
    <ds:schemaRef ds:uri="cbe2c3bc-5fd7-4ef7-9112-7aecf09b59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437A56-127D-43C4-AAB2-1AF9D12260D6}">
  <ds:schemaRefs>
    <ds:schemaRef ds:uri="http://schemas.openxmlformats.org/package/2006/metadata/core-properties"/>
    <ds:schemaRef ds:uri="http://schemas.microsoft.com/office/infopath/2007/PartnerControls"/>
    <ds:schemaRef ds:uri="http://schemas.microsoft.com/office/2006/metadata/properties"/>
    <ds:schemaRef ds:uri="http://purl.org/dc/elements/1.1/"/>
    <ds:schemaRef ds:uri="350c7f2d-22b5-4c05-88ab-16906deb3555"/>
    <ds:schemaRef ds:uri="http://schemas.microsoft.com/office/2006/documentManagement/types"/>
    <ds:schemaRef ds:uri="cbe2c3bc-5fd7-4ef7-9112-7aecf09b5979"/>
    <ds:schemaRef ds:uri="http://www.w3.org/XML/1998/namespace"/>
    <ds:schemaRef ds:uri="http://purl.org/dc/dcmitype/"/>
    <ds:schemaRef ds:uri="http://purl.org/dc/terms/"/>
  </ds:schemaRefs>
</ds:datastoreItem>
</file>

<file path=customXml/itemProps3.xml><?xml version="1.0" encoding="utf-8"?>
<ds:datastoreItem xmlns:ds="http://schemas.openxmlformats.org/officeDocument/2006/customXml" ds:itemID="{D9E4D93B-1CB5-4B8C-8FB0-E6997EA8265E}">
  <ds:schemaRefs>
    <ds:schemaRef ds:uri="http://schemas.microsoft.com/sharepoint/v3/contenttype/forms"/>
  </ds:schemaRefs>
</ds:datastoreItem>
</file>

<file path=customXml/itemProps4.xml><?xml version="1.0" encoding="utf-8"?>
<ds:datastoreItem xmlns:ds="http://schemas.openxmlformats.org/officeDocument/2006/customXml" ds:itemID="{E4F9FDC2-7FE3-49A9-988D-457487A381BC}">
  <ds:schemaRefs>
    <ds:schemaRef ds:uri="http://schemas.microsoft.com/sharepoint/events"/>
  </ds:schemaRefs>
</ds:datastoreItem>
</file>

<file path=customXml/itemProps5.xml><?xml version="1.0" encoding="utf-8"?>
<ds:datastoreItem xmlns:ds="http://schemas.openxmlformats.org/officeDocument/2006/customXml" ds:itemID="{868F3515-2149-4E2B-8D87-3D04D3B72794}">
  <ds:schemaRefs>
    <ds:schemaRef ds:uri="Microsoft.SharePoint.Taxonomy.ContentTypeSync"/>
  </ds:schemaRefs>
</ds:datastoreItem>
</file>

<file path=docMetadata/LabelInfo.xml><?xml version="1.0" encoding="utf-8"?>
<clbl:labelList xmlns:clbl="http://schemas.microsoft.com/office/2020/mipLabelMetadata">
  <clbl:label id="{60c3ebf9-3c2f-4745-a75f-55836bdb736f}" enabled="1" method="Privileged" siteId="{2bb51c06-af9b-42c5-8bf5-3c3b7b10850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12</vt:i4>
      </vt:variant>
    </vt:vector>
  </HeadingPairs>
  <TitlesOfParts>
    <vt:vector size="20" baseType="lpstr">
      <vt:lpstr>Instructions</vt:lpstr>
      <vt:lpstr>DST Decision Path</vt:lpstr>
      <vt:lpstr>DSTs</vt:lpstr>
      <vt:lpstr>Initial Site Results</vt:lpstr>
      <vt:lpstr>Site Rating Modifications</vt:lpstr>
      <vt:lpstr>Modified Site Results</vt:lpstr>
      <vt:lpstr>DFST Application Checklist</vt:lpstr>
      <vt:lpstr>Glossary</vt:lpstr>
      <vt:lpstr>Glossary!_Hlk45544272</vt:lpstr>
      <vt:lpstr>DSTs!_Toc224453065</vt:lpstr>
      <vt:lpstr>DECISION</vt:lpstr>
      <vt:lpstr>NA</vt:lpstr>
      <vt:lpstr>'DFST Application Checklist'!Print_Area</vt:lpstr>
      <vt:lpstr>'DST Decision Path'!Print_Area</vt:lpstr>
      <vt:lpstr>DSTs!Print_Area</vt:lpstr>
      <vt:lpstr>Glossary!Print_Area</vt:lpstr>
      <vt:lpstr>'Initial Site Results'!Print_Area</vt:lpstr>
      <vt:lpstr>'Modified Site Results'!Print_Area</vt:lpstr>
      <vt:lpstr>'Site Rating Modifications'!Print_Area</vt:lpstr>
      <vt:lpstr>RATING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DFST Change in Land Use Recommendation Calculator</dc:title>
  <dc:subject>Land reclamation and remediation – Forms</dc:subject>
  <dc:creator>Government of Alberta - Environment and Protected Areas</dc:creator>
  <cp:keywords>Security classification: PUBLIC</cp:keywords>
  <dc:description/>
  <cp:revision/>
  <cp:lastPrinted>2026-05-14T16:43:14Z</cp:lastPrinted>
  <dcterms:created xsi:type="dcterms:W3CDTF">2020-05-03T22:56:10Z</dcterms:created>
  <dcterms:modified xsi:type="dcterms:W3CDTF">2026-06-17T20:08:01Z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0x010100B6FCA605DBB3BD43929E639BB88658FC005058B2FC429B5C458164271549150CD7</vt:lpwstr>
  </property>
  <property fmtid="{D5CDD505-2E9C-101B-9397-08002B2CF9AE}" pid="3" name="MSIP_Label_2d64f39b-f017-4adb-af5a-748532f4ac7d_Enabled">
    <vt:lpwstr>true</vt:lpwstr>
  </property>
  <property fmtid="{D5CDD505-2E9C-101B-9397-08002B2CF9AE}" pid="4" name="MSIP_Label_2d64f39b-f017-4adb-af5a-748532f4ac7d_SetDate">
    <vt:lpwstr>2025-02-26T20:47:34Z</vt:lpwstr>
  </property>
  <property fmtid="{D5CDD505-2E9C-101B-9397-08002B2CF9AE}" pid="5" name="MSIP_Label_2d64f39b-f017-4adb-af5a-748532f4ac7d_Method">
    <vt:lpwstr>Standard</vt:lpwstr>
  </property>
  <property fmtid="{D5CDD505-2E9C-101B-9397-08002B2CF9AE}" pid="6" name="MSIP_Label_2d64f39b-f017-4adb-af5a-748532f4ac7d_Name">
    <vt:lpwstr>Protected A</vt:lpwstr>
  </property>
  <property fmtid="{D5CDD505-2E9C-101B-9397-08002B2CF9AE}" pid="7" name="MSIP_Label_2d64f39b-f017-4adb-af5a-748532f4ac7d_SiteId">
    <vt:lpwstr>e29d1f2f-2da8-4994-9482-c0d6336d91bc</vt:lpwstr>
  </property>
  <property fmtid="{D5CDD505-2E9C-101B-9397-08002B2CF9AE}" pid="8" name="MSIP_Label_2d64f39b-f017-4adb-af5a-748532f4ac7d_ActionId">
    <vt:lpwstr>400b223a-43b9-43e5-9419-0f0d275c1e5d</vt:lpwstr>
  </property>
  <property fmtid="{D5CDD505-2E9C-101B-9397-08002B2CF9AE}" pid="9" name="MSIP_Label_2d64f39b-f017-4adb-af5a-748532f4ac7d_ContentBits">
    <vt:lpwstr>2</vt:lpwstr>
  </property>
  <property fmtid="{D5CDD505-2E9C-101B-9397-08002B2CF9AE}" pid="10" name="MSIP_Label_2d64f39b-f017-4adb-af5a-748532f4ac7d_Tag">
    <vt:lpwstr>10, 3, 0, 2</vt:lpwstr>
  </property>
  <property fmtid="{D5CDD505-2E9C-101B-9397-08002B2CF9AE}" pid="11" name="_dlc_DocIdItemGuid">
    <vt:lpwstr>fbf64430-bf95-4176-ae58-5e90f80fbe6f</vt:lpwstr>
  </property>
  <property fmtid="{D5CDD505-2E9C-101B-9397-08002B2CF9AE}" pid="12" name="Closure Criteria Met">
    <vt:lpwstr>1;#No|7a3957b4-6333-4b3f-aca5-11043f0480fb</vt:lpwstr>
  </property>
  <property fmtid="{D5CDD505-2E9C-101B-9397-08002B2CF9AE}" pid="13" name="MSIP_Label_abf2ea38-542c-4b75-bd7d-582ec36a519f_Enabled">
    <vt:lpwstr>true</vt:lpwstr>
  </property>
  <property fmtid="{D5CDD505-2E9C-101B-9397-08002B2CF9AE}" pid="14" name="MSIP_Label_abf2ea38-542c-4b75-bd7d-582ec36a519f_SetDate">
    <vt:lpwstr>2026-02-10T17:55:09Z</vt:lpwstr>
  </property>
  <property fmtid="{D5CDD505-2E9C-101B-9397-08002B2CF9AE}" pid="15" name="MSIP_Label_abf2ea38-542c-4b75-bd7d-582ec36a519f_Method">
    <vt:lpwstr>Standard</vt:lpwstr>
  </property>
  <property fmtid="{D5CDD505-2E9C-101B-9397-08002B2CF9AE}" pid="16" name="MSIP_Label_abf2ea38-542c-4b75-bd7d-582ec36a519f_Name">
    <vt:lpwstr>Protected A</vt:lpwstr>
  </property>
  <property fmtid="{D5CDD505-2E9C-101B-9397-08002B2CF9AE}" pid="17" name="MSIP_Label_abf2ea38-542c-4b75-bd7d-582ec36a519f_SiteId">
    <vt:lpwstr>2bb51c06-af9b-42c5-8bf5-3c3b7b10850b</vt:lpwstr>
  </property>
  <property fmtid="{D5CDD505-2E9C-101B-9397-08002B2CF9AE}" pid="18" name="MSIP_Label_abf2ea38-542c-4b75-bd7d-582ec36a519f_ActionId">
    <vt:lpwstr>64e89f4c-ce91-4804-8e74-3440211df0c7</vt:lpwstr>
  </property>
  <property fmtid="{D5CDD505-2E9C-101B-9397-08002B2CF9AE}" pid="19" name="MSIP_Label_abf2ea38-542c-4b75-bd7d-582ec36a519f_ContentBits">
    <vt:lpwstr>2</vt:lpwstr>
  </property>
  <property fmtid="{D5CDD505-2E9C-101B-9397-08002B2CF9AE}" pid="20" name="MSIP_Label_abf2ea38-542c-4b75-bd7d-582ec36a519f_Tag">
    <vt:lpwstr>10, 3, 0, 1</vt:lpwstr>
  </property>
  <property fmtid="{D5CDD505-2E9C-101B-9397-08002B2CF9AE}" pid="21" name="MediaServiceImageTags">
    <vt:lpwstr/>
  </property>
  <property fmtid="{D5CDD505-2E9C-101B-9397-08002B2CF9AE}" pid="22" name="Organization_x0020_GoA">
    <vt:lpwstr/>
  </property>
  <property fmtid="{D5CDD505-2E9C-101B-9397-08002B2CF9AE}" pid="23" name="Document_x0020_Type_x0020_GoA">
    <vt:lpwstr/>
  </property>
  <property fmtid="{D5CDD505-2E9C-101B-9397-08002B2CF9AE}" pid="24" name="Function_x0020_GoA">
    <vt:lpwstr/>
  </property>
  <property fmtid="{D5CDD505-2E9C-101B-9397-08002B2CF9AE}" pid="25" name="lcf76f155ced4ddcb4097134ff3c332f">
    <vt:lpwstr/>
  </property>
  <property fmtid="{D5CDD505-2E9C-101B-9397-08002B2CF9AE}" pid="26" name="Closure_x0020_Criteria_x0020_Met">
    <vt:lpwstr>1;#No|7a3957b4-6333-4b3f-aca5-11043f0480fb</vt:lpwstr>
  </property>
  <property fmtid="{D5CDD505-2E9C-101B-9397-08002B2CF9AE}" pid="27" name="Status_x0020_GoA">
    <vt:lpwstr/>
  </property>
  <property fmtid="{D5CDD505-2E9C-101B-9397-08002B2CF9AE}" pid="28" name="Status GoA">
    <vt:lpwstr/>
  </property>
  <property fmtid="{D5CDD505-2E9C-101B-9397-08002B2CF9AE}" pid="29" name="Function GoA">
    <vt:lpwstr/>
  </property>
  <property fmtid="{D5CDD505-2E9C-101B-9397-08002B2CF9AE}" pid="30" name="Organization GoA">
    <vt:lpwstr/>
  </property>
  <property fmtid="{D5CDD505-2E9C-101B-9397-08002B2CF9AE}" pid="31" name="Document Type GoA">
    <vt:lpwstr/>
  </property>
</Properties>
</file>