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505"/>
  </bookViews>
  <sheets>
    <sheet name="LOT REPORT (blank)" sheetId="2" r:id="rId1"/>
    <sheet name="LOT REPORT (QC sample)" sheetId="3" r:id="rId2"/>
    <sheet name="LOT REPORT (QA sample)" sheetId="1" r:id="rId3"/>
  </sheets>
  <externalReferences>
    <externalReference r:id="rId4"/>
  </externalReferences>
  <definedNames>
    <definedName name="CompactionLot1" localSheetId="0">'LOT REPORT (blank)'!$AC$22</definedName>
    <definedName name="CompactionLot1" localSheetId="1">'LOT REPORT (QC sample)'!$AC$22</definedName>
    <definedName name="CompactionLot1">'LOT REPORT (QA sample)'!$AC$22</definedName>
    <definedName name="DateLaidLot1" localSheetId="0">'LOT REPORT (blank)'!$B$14</definedName>
    <definedName name="DateLaidLot1" localSheetId="1">'LOT REPORT (QC sample)'!$B$14</definedName>
    <definedName name="DateLaidLot1">'LOT REPORT (QA sample)'!$B$14</definedName>
    <definedName name="DesignLiftThicknessLot1" localSheetId="0">'LOT REPORT (blank)'!$AD$8</definedName>
    <definedName name="DesignLiftThicknessLot1" localSheetId="1">'LOT REPORT (QC sample)'!$AD$8</definedName>
    <definedName name="DesignLiftThicknessLot1">'LOT REPORT (QA sample)'!$AD$8</definedName>
    <definedName name="_xlnm.Print_Area" localSheetId="0">'LOT REPORT (blank)'!$B$1:$AD$47</definedName>
    <definedName name="_xlnm.Print_Area" localSheetId="2">'LOT REPORT (QA sample)'!$B$1:$AD$47</definedName>
    <definedName name="_xlnm.Print_Area" localSheetId="1">'LOT REPORT (QC sample)'!$B$1:$AD$47</definedName>
  </definedNames>
  <calcPr calcId="145621"/>
</workbook>
</file>

<file path=xl/calcChain.xml><?xml version="1.0" encoding="utf-8"?>
<calcChain xmlns="http://schemas.openxmlformats.org/spreadsheetml/2006/main">
  <c r="U41" i="2" l="1"/>
  <c r="S41" i="2"/>
  <c r="R41" i="2"/>
  <c r="Q41" i="2"/>
  <c r="P41" i="2"/>
  <c r="O41" i="2"/>
  <c r="N41" i="2"/>
  <c r="M41" i="2"/>
  <c r="L41" i="2"/>
  <c r="K41" i="2"/>
  <c r="J41" i="2"/>
  <c r="I41" i="2"/>
  <c r="U41" i="3"/>
  <c r="S41" i="3"/>
  <c r="R41" i="3"/>
  <c r="Q41" i="3"/>
  <c r="P41" i="3"/>
  <c r="O41" i="3"/>
  <c r="N41" i="3"/>
  <c r="M41" i="3"/>
  <c r="L41" i="3"/>
  <c r="K41" i="3"/>
  <c r="J41" i="3"/>
  <c r="I41" i="3"/>
  <c r="U40" i="3"/>
  <c r="S40" i="3"/>
  <c r="R40" i="3"/>
  <c r="Q40" i="3"/>
  <c r="P40" i="3"/>
  <c r="O40" i="3"/>
  <c r="N40" i="3"/>
  <c r="M40" i="3"/>
  <c r="L40" i="3"/>
  <c r="K40" i="3"/>
  <c r="J40" i="3"/>
  <c r="AD22" i="3"/>
  <c r="AB22" i="3"/>
  <c r="AA22" i="3"/>
  <c r="Z22" i="3"/>
  <c r="O22" i="3"/>
  <c r="M22" i="3"/>
  <c r="L22" i="3"/>
  <c r="K22" i="3"/>
  <c r="I22" i="3"/>
  <c r="AC21" i="3"/>
  <c r="AC20" i="3"/>
  <c r="AC19" i="3"/>
  <c r="AC18" i="3"/>
  <c r="R18" i="3"/>
  <c r="AC17" i="3"/>
  <c r="R17" i="3"/>
  <c r="AC16" i="3"/>
  <c r="R16" i="3"/>
  <c r="AC15" i="3"/>
  <c r="R15" i="3"/>
  <c r="AC14" i="3"/>
  <c r="AC22" i="3"/>
  <c r="U40" i="2"/>
  <c r="S40" i="2"/>
  <c r="R40" i="2"/>
  <c r="Q40" i="2"/>
  <c r="P40" i="2"/>
  <c r="O40" i="2"/>
  <c r="N40" i="2"/>
  <c r="M40" i="2"/>
  <c r="L40" i="2"/>
  <c r="K40" i="2"/>
  <c r="J40" i="2"/>
  <c r="AD22" i="2"/>
  <c r="AB22" i="2"/>
  <c r="AA22" i="2"/>
  <c r="Z22" i="2"/>
  <c r="O22" i="2"/>
  <c r="M22" i="2"/>
  <c r="L22" i="2"/>
  <c r="K22" i="2"/>
  <c r="I22" i="2"/>
  <c r="AC21" i="2"/>
  <c r="AC20" i="2"/>
  <c r="AC19" i="2"/>
  <c r="AC18" i="2"/>
  <c r="AC17" i="2"/>
  <c r="AC16" i="2"/>
  <c r="AC15" i="2"/>
  <c r="AC14" i="2"/>
  <c r="AC22" i="2"/>
  <c r="K41" i="1"/>
  <c r="K40" i="1"/>
  <c r="L41" i="1"/>
  <c r="L40" i="1"/>
  <c r="M41" i="1"/>
  <c r="M40" i="1"/>
  <c r="N41" i="1"/>
  <c r="N40" i="1"/>
  <c r="O41" i="1"/>
  <c r="O40" i="1"/>
  <c r="P41" i="1"/>
  <c r="P40" i="1"/>
  <c r="R18" i="1"/>
  <c r="R17" i="1"/>
  <c r="R16" i="1"/>
  <c r="R15" i="1"/>
  <c r="U40" i="1"/>
  <c r="S40" i="1"/>
  <c r="R40" i="1"/>
  <c r="Q40" i="1"/>
  <c r="J40" i="1"/>
  <c r="AD22" i="1"/>
  <c r="AB22" i="1"/>
  <c r="AA22" i="1"/>
  <c r="Z22" i="1"/>
  <c r="AC21" i="1"/>
  <c r="AC20" i="1"/>
  <c r="AC19" i="1"/>
  <c r="O22" i="1"/>
  <c r="M22" i="1"/>
  <c r="L22" i="1"/>
  <c r="K22" i="1"/>
  <c r="I22" i="1"/>
  <c r="AC18" i="1"/>
  <c r="U41" i="1"/>
  <c r="I41" i="1" s="1"/>
  <c r="S41" i="1"/>
  <c r="R41" i="1"/>
  <c r="Q41" i="1"/>
  <c r="J41" i="1"/>
  <c r="AC15" i="1"/>
  <c r="AC17" i="1"/>
  <c r="AC14" i="1"/>
  <c r="AC16" i="1"/>
  <c r="AC22" i="1"/>
</calcChain>
</file>

<file path=xl/sharedStrings.xml><?xml version="1.0" encoding="utf-8"?>
<sst xmlns="http://schemas.openxmlformats.org/spreadsheetml/2006/main" count="683" uniqueCount="183">
  <si>
    <t>LOT PAVING REPORT</t>
  </si>
  <si>
    <t>CONTRACT NO.</t>
  </si>
  <si>
    <t>PROJECT NO.</t>
  </si>
  <si>
    <t>PROJECT FROM</t>
  </si>
  <si>
    <t>MST DESIGN NO.</t>
  </si>
  <si>
    <r>
      <t>DESIGN DENSITY (kg/m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</si>
  <si>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WEEK ENDING</t>
  </si>
  <si>
    <t>CL</t>
  </si>
  <si>
    <t>NO.</t>
  </si>
  <si>
    <t>A</t>
  </si>
  <si>
    <t>CS</t>
  </si>
  <si>
    <t>PROJECT TO</t>
  </si>
  <si>
    <t>PIT NAME</t>
  </si>
  <si>
    <t>DESIGN ASPHALT CONTENT (%)</t>
  </si>
  <si>
    <t>YY</t>
  </si>
  <si>
    <t>MM</t>
  </si>
  <si>
    <t>DD</t>
  </si>
  <si>
    <t>PAVING CONTRACTOR</t>
  </si>
  <si>
    <t>QA CONSULTANT</t>
  </si>
  <si>
    <t>TARGET ASPHALT CONTENT (%)</t>
  </si>
  <si>
    <t>DATE LAID</t>
  </si>
  <si>
    <t>LOT AGGREGATE PROPORTIONS</t>
  </si>
  <si>
    <t>FORMED MARSHALL SPECIMENS</t>
  </si>
  <si>
    <t>LOT PAVEMENT AND COMPACTION DATA</t>
  </si>
  <si>
    <t>SAMPLE SOURCE</t>
  </si>
  <si>
    <t>TEST             METHOD</t>
  </si>
  <si>
    <t>SEGMENT #</t>
  </si>
  <si>
    <t>+ OR -</t>
  </si>
  <si>
    <t>LOCATION</t>
  </si>
  <si>
    <t>LANE</t>
  </si>
  <si>
    <t>LIFT</t>
  </si>
  <si>
    <t>LOT PAVING LIMITS (km)</t>
  </si>
  <si>
    <t>FROM</t>
  </si>
  <si>
    <t>TO</t>
  </si>
  <si>
    <t>MAT</t>
  </si>
  <si>
    <t>* Use Lot Mean Corrected asphalt content to calculate Marshall Air Voids &amp; V.M.A.</t>
  </si>
  <si>
    <t>ADDITIVE</t>
  </si>
  <si>
    <t>Lookup Table for COMMENTS</t>
  </si>
  <si>
    <r>
      <t>RA</t>
    </r>
    <r>
      <rPr>
        <sz val="7"/>
        <rFont val="Arial"/>
        <family val="2"/>
      </rPr>
      <t xml:space="preserve">    Reclaim                         </t>
    </r>
    <r>
      <rPr>
        <b/>
        <sz val="7"/>
        <rFont val="Arial"/>
        <family val="2"/>
      </rPr>
      <t xml:space="preserve"> CF</t>
    </r>
    <r>
      <rPr>
        <sz val="7"/>
        <rFont val="Arial"/>
        <family val="2"/>
      </rPr>
      <t xml:space="preserve">    Coarse Fines                                          </t>
    </r>
    <r>
      <rPr>
        <b/>
        <sz val="7"/>
        <rFont val="Arial"/>
        <family val="2"/>
      </rPr>
      <t xml:space="preserve">BS </t>
    </r>
    <r>
      <rPr>
        <sz val="7"/>
        <rFont val="Arial"/>
        <family val="2"/>
      </rPr>
      <t xml:space="preserve">   Blend Sand                                          </t>
    </r>
    <r>
      <rPr>
        <b/>
        <sz val="7"/>
        <rFont val="Arial"/>
        <family val="2"/>
      </rPr>
      <t xml:space="preserve">C </t>
    </r>
    <r>
      <rPr>
        <sz val="7"/>
        <rFont val="Arial"/>
        <family val="2"/>
      </rPr>
      <t xml:space="preserve">      2nd Coarse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Other_________</t>
    </r>
  </si>
  <si>
    <r>
      <t xml:space="preserve">R </t>
    </r>
    <r>
      <rPr>
        <sz val="7"/>
        <rFont val="Arial"/>
        <family val="2"/>
      </rPr>
      <t xml:space="preserve">    Right          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     Left                                          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    Centerline                            </t>
    </r>
    <r>
      <rPr>
        <b/>
        <sz val="7"/>
        <rFont val="Arial"/>
        <family val="2"/>
      </rPr>
      <t>RS</t>
    </r>
    <r>
      <rPr>
        <sz val="7"/>
        <rFont val="Arial"/>
        <family val="2"/>
      </rPr>
      <t xml:space="preserve">  Right Shoulder                                </t>
    </r>
    <r>
      <rPr>
        <b/>
        <sz val="7"/>
        <rFont val="Arial"/>
        <family val="2"/>
      </rPr>
      <t>LS</t>
    </r>
    <r>
      <rPr>
        <sz val="7"/>
        <rFont val="Arial"/>
        <family val="2"/>
      </rPr>
      <t xml:space="preserve">   Left Shoulder</t>
    </r>
  </si>
  <si>
    <t>TEST NO.</t>
  </si>
  <si>
    <t>SIEVE ANALYSIS - % PASSING (µm)</t>
  </si>
  <si>
    <t xml:space="preserve"> LOT TONNAGE</t>
  </si>
  <si>
    <t xml:space="preserve"> ASPHALT CONTENT CORRECTION FACTOR (%) </t>
  </si>
  <si>
    <t>QA Asphalt Content on loose mix from Behind Paver = 5.48 %</t>
  </si>
  <si>
    <t>Cold Feed (CF) sieve analysis results not used for the LOT MEAN</t>
  </si>
  <si>
    <t>TEST METHOD</t>
  </si>
  <si>
    <t xml:space="preserve"> COMMENTS</t>
  </si>
  <si>
    <t>Input comments in the lookup table, then use the drop-down bar to pick one</t>
  </si>
  <si>
    <r>
      <t>FE</t>
    </r>
    <r>
      <rPr>
        <sz val="7"/>
        <rFont val="Arial"/>
        <family val="2"/>
      </rPr>
      <t xml:space="preserve">   Filterless Extraction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Other________</t>
    </r>
  </si>
  <si>
    <r>
      <t>N</t>
    </r>
    <r>
      <rPr>
        <sz val="7"/>
        <rFont val="Arial"/>
        <family val="2"/>
      </rPr>
      <t xml:space="preserve">    Northbound                    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   Southbound                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   Westbound                             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    Eastbound</t>
    </r>
  </si>
  <si>
    <t>STANDARD SPECIFICATIONS FOR HIGHWAY CONSTRUCTION - EDITION 13, 2007</t>
  </si>
  <si>
    <t>Gradation Target Change on Lot 9 : Hwy.16:12</t>
  </si>
  <si>
    <t>Gradation Lot Mean is out of tolerance (5000, 1250, 630, 160 µm sieve)</t>
  </si>
  <si>
    <t>Range values are out of spec for the 5000, 1250, 630, 315 &amp; 160 µm sieves</t>
  </si>
  <si>
    <t>SAMPLE  SOURCE CODE</t>
  </si>
  <si>
    <t>Gradation out of Tolerance (160µm sieves)</t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</si>
  <si>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</t>
    </r>
  </si>
  <si>
    <t>Lot Mean Gradation is outside Spec 3.2 (160 µm sieve)</t>
  </si>
  <si>
    <t>Range values are out of spec for the 315 µm sieves</t>
  </si>
  <si>
    <t>no numbers for 20000 sieves</t>
  </si>
  <si>
    <t>LOT MEAN</t>
  </si>
  <si>
    <t>1-5</t>
  </si>
  <si>
    <t>JOB MIX FORMULA</t>
  </si>
  <si>
    <t>*** Contractor's Representative</t>
  </si>
  <si>
    <t>TOLERANCES FOR THE LOT MEAN FROM JOB MIX FORMULA</t>
  </si>
  <si>
    <t xml:space="preserve">  DATE RECEIVED</t>
  </si>
  <si>
    <t>TIME</t>
  </si>
  <si>
    <t>MAXIMUM RANGE BETWEEN INDIVIDUAL TEST RESULTS IN A LOT</t>
  </si>
  <si>
    <t xml:space="preserve">  *** Signature indicates receipt of data on the date and time indicated</t>
  </si>
  <si>
    <t>M1</t>
  </si>
  <si>
    <t>MANUFACTURED FINES %</t>
  </si>
  <si>
    <t>BLEND SAND %</t>
  </si>
  <si>
    <t>R</t>
  </si>
  <si>
    <t>S</t>
  </si>
  <si>
    <t>CO</t>
  </si>
  <si>
    <t>E</t>
  </si>
  <si>
    <t>-</t>
  </si>
  <si>
    <t>QA</t>
  </si>
  <si>
    <t>HW</t>
  </si>
  <si>
    <t>NATURAL FINES %</t>
  </si>
  <si>
    <t>Core</t>
  </si>
  <si>
    <t>Behind Paver</t>
  </si>
  <si>
    <t>Cold Feed</t>
  </si>
  <si>
    <t>Other</t>
  </si>
  <si>
    <t>BP</t>
  </si>
  <si>
    <t>CF</t>
  </si>
  <si>
    <t>OR</t>
  </si>
  <si>
    <t>Filterless Extraction</t>
  </si>
  <si>
    <t>FE</t>
  </si>
  <si>
    <t>NU</t>
  </si>
  <si>
    <t>RE</t>
  </si>
  <si>
    <t>FC</t>
  </si>
  <si>
    <t>IG</t>
  </si>
  <si>
    <t>Nuclear</t>
  </si>
  <si>
    <t>Reflux</t>
  </si>
  <si>
    <t>Filter Centrifuge</t>
  </si>
  <si>
    <t>Ignition</t>
  </si>
  <si>
    <t>LOOKUP TABLES</t>
  </si>
  <si>
    <t xml:space="preserve">  MAT 6-78/12  </t>
  </si>
  <si>
    <t xml:space="preserve">MQA (QA or QC ACCEPTANCE LOT) </t>
  </si>
  <si>
    <t>QC</t>
  </si>
  <si>
    <t>Quality Assurance</t>
  </si>
  <si>
    <t>Quality Control</t>
  </si>
  <si>
    <t>MQA</t>
  </si>
  <si>
    <t>WASHED BLEND SAND %</t>
  </si>
  <si>
    <t>RAP %</t>
  </si>
  <si>
    <t>ADDITIVE 12.5 COARSE %</t>
  </si>
  <si>
    <t>AGGREGATE TYPES</t>
  </si>
  <si>
    <t>COARSE AGGREGATE 16mm %</t>
  </si>
  <si>
    <t>COARSE AGGREGATE 12.5mm %</t>
  </si>
  <si>
    <t>QA1</t>
  </si>
  <si>
    <t>QA2</t>
  </si>
  <si>
    <t>QA sieve analysis results not used for the LOT MEAN</t>
  </si>
  <si>
    <t>N</t>
  </si>
  <si>
    <t>W</t>
  </si>
  <si>
    <t>North</t>
  </si>
  <si>
    <t>South</t>
  </si>
  <si>
    <t>East</t>
  </si>
  <si>
    <t>West</t>
  </si>
  <si>
    <t>L</t>
  </si>
  <si>
    <t>C</t>
  </si>
  <si>
    <t>RS</t>
  </si>
  <si>
    <t>LS</t>
  </si>
  <si>
    <t>Right</t>
  </si>
  <si>
    <t>Left</t>
  </si>
  <si>
    <t>Centerline</t>
  </si>
  <si>
    <t>Rt Shoulder</t>
  </si>
  <si>
    <t>Lt Shoulder</t>
  </si>
  <si>
    <t>STATION + or -</t>
  </si>
  <si>
    <t>+</t>
  </si>
  <si>
    <t>xxxxxx</t>
  </si>
  <si>
    <t>yy</t>
  </si>
  <si>
    <t>dd</t>
  </si>
  <si>
    <t>XX</t>
  </si>
  <si>
    <t>xx</t>
  </si>
  <si>
    <t>mm</t>
  </si>
  <si>
    <t>MIX   TYPE</t>
  </si>
  <si>
    <t xml:space="preserve">** Lot Mean % Compaction = (100 X Lot Mean Density) / (Lot Mean Marshall Density)  </t>
  </si>
  <si>
    <t xml:space="preserve">  TECHNOLOGISTS :</t>
  </si>
  <si>
    <t xml:space="preserve">  CONSULTANT :</t>
  </si>
  <si>
    <t xml:space="preserve">  PROJECT MANAGER :</t>
  </si>
  <si>
    <t xml:space="preserve">  RECEIVED BY :</t>
  </si>
  <si>
    <t>LOT  NO.</t>
  </si>
  <si>
    <t>AIR VOIDS (%)</t>
  </si>
  <si>
    <t>DESIGN</t>
  </si>
  <si>
    <t>VMA (%)</t>
  </si>
  <si>
    <t>DESIGN                                                LIFT THICKNESS (mm)</t>
  </si>
  <si>
    <r>
      <t>FE</t>
    </r>
    <r>
      <rPr>
        <sz val="7"/>
        <rFont val="Arial"/>
        <family val="2"/>
      </rPr>
      <t xml:space="preserve">   Filterless Extraction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 ________</t>
    </r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</si>
  <si>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 ________</t>
    </r>
  </si>
  <si>
    <t>(dd-mm-yyyy)</t>
  </si>
  <si>
    <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</si>
  <si>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(%)</t>
  </si>
  <si>
    <t>DENSITY</t>
  </si>
  <si>
    <t>*                  AIR VOIDS</t>
  </si>
  <si>
    <t>*                       V.M.A.</t>
  </si>
  <si>
    <t>MIX MOISTURE CONTENT</t>
  </si>
  <si>
    <t>SEGMENT CORRECTED ASPHALT CONTENT</t>
  </si>
  <si>
    <t>SAMPLE                       SOURCE</t>
  </si>
  <si>
    <t>(00+000)</t>
  </si>
  <si>
    <t>STATION</t>
  </si>
  <si>
    <t>(mm)</t>
  </si>
  <si>
    <t>CORE THICKNESS</t>
  </si>
  <si>
    <t>AIR VOIDS</t>
  </si>
  <si>
    <t>**  COMPACTION</t>
  </si>
  <si>
    <t>CORE MOISTURE</t>
  </si>
  <si>
    <t>± 5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</si>
  <si>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3</t>
    </r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</si>
  <si>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2</t>
    </r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</si>
  <si>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1.5</t>
    </r>
  </si>
  <si>
    <t>GRADATION</t>
  </si>
  <si>
    <t>ASPHALT CONTENT</t>
  </si>
  <si>
    <t>Appendix B.09</t>
  </si>
  <si>
    <t>B</t>
  </si>
  <si>
    <t>T</t>
  </si>
  <si>
    <t>O</t>
  </si>
  <si>
    <t>Bottom Lift</t>
  </si>
  <si>
    <t>Top Lift</t>
  </si>
  <si>
    <r>
      <t>B</t>
    </r>
    <r>
      <rPr>
        <sz val="7"/>
        <rFont val="Arial"/>
        <family val="2"/>
      </rPr>
      <t xml:space="preserve">    Bottom Lift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T</t>
    </r>
    <r>
      <rPr>
        <sz val="7"/>
        <rFont val="Arial"/>
        <family val="2"/>
      </rPr>
      <t xml:space="preserve">    Top Lift                                                                                   </t>
    </r>
    <r>
      <rPr>
        <b/>
        <sz val="7"/>
        <rFont val="Arial"/>
        <family val="2"/>
      </rPr>
      <t>O</t>
    </r>
    <r>
      <rPr>
        <sz val="7"/>
        <rFont val="Arial"/>
        <family val="2"/>
      </rPr>
      <t xml:space="preserve">    Other Lifts</t>
    </r>
  </si>
  <si>
    <t>STANDARD SPECIFICATIONS FOR HIGHWAY CONSTRUCTION - EDITION 14, 2010</t>
  </si>
  <si>
    <t>For QC Lots:  calculate air voids using target AC</t>
  </si>
  <si>
    <t>Low Marshall Air voids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</si>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</sst>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0"/>
    <numFmt numFmtId="166" formatCode="d\-mmm\-yyyy"/>
    <numFmt numFmtId="167" formatCode="0\+000"/>
    <numFmt numFmtId="168" formatCode="mm/dd"/>
    <numFmt numFmtId="169" formatCode="0.000"/>
    <numFmt numFmtId="170" formatCode="mmmm\ d\,\ yyyy"/>
  </numFmts>
  <fonts count="3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 (WT)"/>
    </font>
    <font>
      <sz val="7"/>
      <name val="Arial (WT)"/>
      <family val="2"/>
      <charset val="16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10"/>
      <color indexed="12"/>
      <name val="Arial"/>
      <family val="2"/>
    </font>
    <font>
      <sz val="10"/>
      <name val="Comic Sans MS"/>
      <family val="4"/>
    </font>
    <font>
      <b/>
      <i/>
      <sz val="10"/>
      <name val="Arial"/>
      <family val="2"/>
    </font>
    <font>
      <sz val="8"/>
      <name val="Arial (WT)"/>
      <family val="2"/>
      <charset val="162"/>
    </font>
    <font>
      <sz val="7"/>
      <name val="Calibri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vertical="center"/>
    </xf>
    <xf numFmtId="0" fontId="18" fillId="0" borderId="0" xfId="0" applyFont="1"/>
    <xf numFmtId="168" fontId="14" fillId="0" borderId="2" xfId="0" applyNumberFormat="1" applyFont="1" applyBorder="1" applyAlignment="1">
      <alignment horizontal="centerContinuous"/>
    </xf>
    <xf numFmtId="168" fontId="14" fillId="0" borderId="3" xfId="0" applyNumberFormat="1" applyFont="1" applyBorder="1" applyAlignment="1">
      <alignment horizontal="centerContinuous"/>
    </xf>
    <xf numFmtId="168" fontId="14" fillId="0" borderId="4" xfId="0" applyNumberFormat="1" applyFont="1" applyBorder="1" applyAlignment="1">
      <alignment horizontal="centerContinuous"/>
    </xf>
    <xf numFmtId="164" fontId="14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19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20" fillId="0" borderId="8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20" fillId="2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7" fillId="0" borderId="0" xfId="1" applyFont="1" applyAlignment="1"/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quotePrefix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" xfId="0" applyFont="1" applyBorder="1" applyAlignment="1" applyProtection="1">
      <alignment horizontal="center" vertical="center"/>
      <protection locked="0"/>
    </xf>
    <xf numFmtId="1" fontId="29" fillId="4" borderId="22" xfId="0" applyNumberFormat="1" applyFont="1" applyFill="1" applyBorder="1" applyAlignment="1" applyProtection="1">
      <alignment horizontal="center" vertical="center"/>
      <protection locked="0"/>
    </xf>
    <xf numFmtId="1" fontId="29" fillId="4" borderId="23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1" fontId="29" fillId="4" borderId="4" xfId="0" applyNumberFormat="1" applyFont="1" applyFill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 applyProtection="1">
      <alignment horizontal="center" vertical="center"/>
      <protection locked="0"/>
    </xf>
    <xf numFmtId="0" fontId="29" fillId="4" borderId="7" xfId="0" applyFont="1" applyFill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</xf>
    <xf numFmtId="1" fontId="30" fillId="2" borderId="10" xfId="0" applyNumberFormat="1" applyFont="1" applyFill="1" applyBorder="1" applyAlignment="1" applyProtection="1">
      <alignment horizontal="center" vertical="center"/>
    </xf>
    <xf numFmtId="0" fontId="7" fillId="2" borderId="24" xfId="0" quotePrefix="1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3" fillId="0" borderId="34" xfId="0" applyFont="1" applyBorder="1"/>
    <xf numFmtId="0" fontId="23" fillId="0" borderId="35" xfId="0" applyFont="1" applyBorder="1" applyAlignment="1"/>
    <xf numFmtId="0" fontId="23" fillId="0" borderId="36" xfId="0" applyFont="1" applyBorder="1" applyAlignment="1"/>
    <xf numFmtId="0" fontId="23" fillId="0" borderId="37" xfId="0" applyFont="1" applyBorder="1" applyAlignment="1"/>
    <xf numFmtId="0" fontId="14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"/>
    </xf>
    <xf numFmtId="0" fontId="26" fillId="0" borderId="0" xfId="1" applyFont="1" applyBorder="1" applyAlignment="1"/>
    <xf numFmtId="0" fontId="26" fillId="0" borderId="0" xfId="1" applyFont="1" applyBorder="1" applyAlignment="1">
      <alignment horizontal="right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Protection="1"/>
    <xf numFmtId="0" fontId="14" fillId="3" borderId="6" xfId="0" applyFont="1" applyFill="1" applyBorder="1" applyAlignment="1" applyProtection="1">
      <alignment horizontal="center" vertical="center"/>
    </xf>
    <xf numFmtId="16" fontId="14" fillId="3" borderId="30" xfId="0" quotePrefix="1" applyNumberFormat="1" applyFont="1" applyFill="1" applyBorder="1" applyAlignment="1" applyProtection="1">
      <alignment horizontal="center" vertical="center"/>
    </xf>
    <xf numFmtId="0" fontId="14" fillId="3" borderId="42" xfId="0" applyFont="1" applyFill="1" applyBorder="1" applyAlignment="1" applyProtection="1">
      <alignment horizontal="center" vertical="center"/>
    </xf>
    <xf numFmtId="16" fontId="14" fillId="3" borderId="43" xfId="0" quotePrefix="1" applyNumberFormat="1" applyFont="1" applyFill="1" applyBorder="1" applyAlignment="1" applyProtection="1">
      <alignment horizontal="center" vertical="center"/>
    </xf>
    <xf numFmtId="0" fontId="14" fillId="3" borderId="42" xfId="0" quotePrefix="1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16" xfId="0" quotePrefix="1" applyFont="1" applyFill="1" applyBorder="1" applyAlignment="1" applyProtection="1">
      <alignment horizontal="center" vertical="center"/>
    </xf>
    <xf numFmtId="0" fontId="14" fillId="3" borderId="7" xfId="0" quotePrefix="1" applyFont="1" applyFill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/>
    </xf>
    <xf numFmtId="16" fontId="14" fillId="0" borderId="0" xfId="0" quotePrefix="1" applyNumberFormat="1" applyFont="1" applyFill="1" applyBorder="1" applyAlignment="1" applyProtection="1">
      <alignment horizontal="center"/>
    </xf>
    <xf numFmtId="0" fontId="14" fillId="0" borderId="0" xfId="0" quotePrefix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3" fillId="4" borderId="0" xfId="0" applyFont="1" applyFill="1" applyBorder="1" applyAlignment="1">
      <alignment horizontal="right"/>
    </xf>
    <xf numFmtId="0" fontId="5" fillId="4" borderId="98" xfId="0" applyFont="1" applyFill="1" applyBorder="1" applyAlignment="1" applyProtection="1">
      <alignment horizontal="left" vertical="top" wrapText="1"/>
      <protection locked="0"/>
    </xf>
    <xf numFmtId="0" fontId="5" fillId="4" borderId="99" xfId="0" applyFont="1" applyFill="1" applyBorder="1" applyAlignment="1" applyProtection="1">
      <alignment horizontal="left" vertical="top" wrapText="1"/>
      <protection locked="0"/>
    </xf>
    <xf numFmtId="0" fontId="5" fillId="4" borderId="100" xfId="0" applyFont="1" applyFill="1" applyBorder="1" applyAlignment="1" applyProtection="1">
      <alignment horizontal="left" vertical="top" wrapText="1"/>
      <protection locked="0"/>
    </xf>
    <xf numFmtId="0" fontId="5" fillId="4" borderId="46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34" xfId="0" applyFont="1" applyFill="1" applyBorder="1" applyAlignment="1" applyProtection="1">
      <alignment horizontal="left" vertical="top" wrapText="1"/>
      <protection locked="0"/>
    </xf>
    <xf numFmtId="0" fontId="5" fillId="4" borderId="56" xfId="0" applyFont="1" applyFill="1" applyBorder="1" applyAlignment="1" applyProtection="1">
      <alignment horizontal="left" vertical="top" wrapText="1"/>
      <protection locked="0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7" fillId="0" borderId="12" xfId="0" quotePrefix="1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5" fontId="7" fillId="0" borderId="40" xfId="0" applyNumberFormat="1" applyFont="1" applyBorder="1" applyAlignment="1" applyProtection="1">
      <alignment horizontal="center" vertical="center"/>
      <protection locked="0"/>
    </xf>
    <xf numFmtId="165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37" xfId="0" applyNumberFormat="1" applyFont="1" applyBorder="1" applyAlignment="1" applyProtection="1">
      <alignment horizontal="center" vertical="center"/>
      <protection locked="0"/>
    </xf>
    <xf numFmtId="164" fontId="7" fillId="0" borderId="51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14" fillId="0" borderId="70" xfId="0" applyFont="1" applyBorder="1" applyAlignment="1" applyProtection="1">
      <alignment horizontal="left"/>
    </xf>
    <xf numFmtId="0" fontId="14" fillId="0" borderId="59" xfId="0" applyFont="1" applyBorder="1" applyAlignment="1" applyProtection="1">
      <alignment horizontal="left"/>
    </xf>
    <xf numFmtId="0" fontId="14" fillId="0" borderId="76" xfId="0" applyFont="1" applyBorder="1" applyAlignment="1" applyProtection="1">
      <alignment horizontal="left"/>
    </xf>
    <xf numFmtId="0" fontId="14" fillId="0" borderId="46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47" xfId="0" applyFont="1" applyBorder="1" applyAlignment="1" applyProtection="1">
      <alignment horizontal="left"/>
    </xf>
    <xf numFmtId="0" fontId="14" fillId="0" borderId="25" xfId="0" applyFont="1" applyBorder="1" applyAlignment="1" applyProtection="1">
      <alignment horizontal="left"/>
    </xf>
    <xf numFmtId="0" fontId="14" fillId="0" borderId="26" xfId="0" applyFont="1" applyBorder="1" applyAlignment="1" applyProtection="1">
      <alignment horizontal="left"/>
    </xf>
    <xf numFmtId="0" fontId="14" fillId="0" borderId="48" xfId="0" applyFont="1" applyBorder="1" applyAlignment="1" applyProtection="1">
      <alignment horizontal="left"/>
    </xf>
    <xf numFmtId="0" fontId="3" fillId="0" borderId="93" xfId="0" applyFont="1" applyBorder="1" applyAlignment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1" fontId="7" fillId="0" borderId="76" xfId="0" applyNumberFormat="1" applyFont="1" applyBorder="1" applyAlignment="1" applyProtection="1">
      <alignment horizontal="center" vertical="center"/>
      <protection locked="0"/>
    </xf>
    <xf numFmtId="1" fontId="7" fillId="0" borderId="51" xfId="0" applyNumberFormat="1" applyFont="1" applyBorder="1" applyAlignment="1" applyProtection="1">
      <alignment horizontal="center" vertical="center"/>
      <protection locked="0"/>
    </xf>
    <xf numFmtId="164" fontId="7" fillId="0" borderId="45" xfId="0" applyNumberFormat="1" applyFont="1" applyBorder="1" applyAlignment="1" applyProtection="1">
      <alignment horizontal="center" vertical="center"/>
      <protection locked="0"/>
    </xf>
    <xf numFmtId="164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46" fontId="7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66" fontId="10" fillId="0" borderId="35" xfId="0" applyNumberFormat="1" applyFont="1" applyBorder="1" applyAlignment="1" applyProtection="1">
      <alignment horizontal="center"/>
      <protection locked="0"/>
    </xf>
    <xf numFmtId="166" fontId="10" fillId="0" borderId="36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31" xfId="0" applyNumberFormat="1" applyFont="1" applyBorder="1" applyAlignment="1" applyProtection="1">
      <alignment horizontal="center"/>
      <protection locked="0"/>
    </xf>
    <xf numFmtId="167" fontId="7" fillId="0" borderId="4" xfId="0" applyNumberFormat="1" applyFont="1" applyBorder="1" applyAlignment="1" applyProtection="1">
      <alignment horizontal="center"/>
      <protection locked="0"/>
    </xf>
    <xf numFmtId="167" fontId="7" fillId="0" borderId="3" xfId="0" applyNumberFormat="1" applyFont="1" applyBorder="1" applyAlignment="1" applyProtection="1">
      <alignment horizontal="center"/>
      <protection locked="0"/>
    </xf>
    <xf numFmtId="164" fontId="7" fillId="0" borderId="48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40" xfId="0" applyFont="1" applyBorder="1" applyAlignment="1" applyProtection="1">
      <alignment horizontal="center" vertical="center" textRotation="90" wrapText="1"/>
      <protection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41" xfId="0" applyFont="1" applyBorder="1" applyAlignment="1" applyProtection="1">
      <alignment horizontal="center" vertical="center" textRotation="90" wrapText="1"/>
      <protection locked="0"/>
    </xf>
    <xf numFmtId="0" fontId="12" fillId="0" borderId="30" xfId="0" applyFont="1" applyBorder="1" applyAlignment="1" applyProtection="1">
      <alignment horizontal="center" vertical="center" textRotation="90" wrapText="1"/>
      <protection locked="0"/>
    </xf>
    <xf numFmtId="164" fontId="7" fillId="0" borderId="60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4" fillId="3" borderId="49" xfId="0" applyFont="1" applyFill="1" applyBorder="1" applyAlignment="1" applyProtection="1">
      <alignment horizontal="center" vertical="center"/>
    </xf>
    <xf numFmtId="0" fontId="14" fillId="3" borderId="50" xfId="0" applyFont="1" applyFill="1" applyBorder="1" applyAlignment="1" applyProtection="1">
      <alignment horizontal="center" vertical="center"/>
    </xf>
    <xf numFmtId="0" fontId="14" fillId="3" borderId="77" xfId="0" applyFont="1" applyFill="1" applyBorder="1" applyAlignment="1" applyProtection="1">
      <alignment horizontal="center" vertical="center"/>
    </xf>
    <xf numFmtId="0" fontId="14" fillId="3" borderId="78" xfId="0" applyFont="1" applyFill="1" applyBorder="1" applyAlignment="1" applyProtection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4" xfId="0" applyNumberFormat="1" applyFont="1" applyBorder="1" applyAlignment="1" applyProtection="1">
      <alignment horizontal="center" vertical="center" wrapText="1"/>
    </xf>
    <xf numFmtId="0" fontId="14" fillId="0" borderId="36" xfId="0" applyNumberFormat="1" applyFont="1" applyBorder="1" applyAlignment="1" applyProtection="1">
      <alignment horizontal="center" vertical="center" wrapText="1"/>
    </xf>
    <xf numFmtId="0" fontId="14" fillId="0" borderId="37" xfId="0" applyNumberFormat="1" applyFont="1" applyBorder="1" applyAlignment="1" applyProtection="1">
      <alignment horizontal="center" vertical="center" wrapText="1"/>
    </xf>
    <xf numFmtId="0" fontId="14" fillId="3" borderId="90" xfId="0" applyFont="1" applyFill="1" applyBorder="1" applyAlignment="1" applyProtection="1">
      <alignment horizontal="center" vertical="center"/>
    </xf>
    <xf numFmtId="0" fontId="14" fillId="3" borderId="91" xfId="0" applyFont="1" applyFill="1" applyBorder="1" applyAlignment="1" applyProtection="1">
      <alignment horizontal="center" vertical="center"/>
    </xf>
    <xf numFmtId="0" fontId="14" fillId="3" borderId="92" xfId="0" applyFont="1" applyFill="1" applyBorder="1" applyAlignment="1" applyProtection="1">
      <alignment horizontal="center" vertical="center"/>
    </xf>
    <xf numFmtId="0" fontId="13" fillId="0" borderId="40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4" fillId="0" borderId="5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2" xfId="0" applyNumberFormat="1" applyFont="1" applyBorder="1" applyAlignment="1" applyProtection="1">
      <alignment horizontal="center" vertical="center" wrapText="1"/>
    </xf>
    <xf numFmtId="0" fontId="14" fillId="0" borderId="57" xfId="0" applyNumberFormat="1" applyFont="1" applyBorder="1" applyAlignment="1" applyProtection="1">
      <alignment horizontal="center" vertical="center" wrapText="1"/>
    </xf>
    <xf numFmtId="0" fontId="14" fillId="0" borderId="51" xfId="0" applyNumberFormat="1" applyFont="1" applyBorder="1" applyAlignment="1" applyProtection="1">
      <alignment horizontal="center" vertical="center" wrapText="1"/>
    </xf>
    <xf numFmtId="0" fontId="27" fillId="0" borderId="20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167" fontId="7" fillId="0" borderId="3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7" fontId="19" fillId="0" borderId="2" xfId="0" applyNumberFormat="1" applyFont="1" applyBorder="1" applyAlignment="1" applyProtection="1">
      <alignment horizontal="center" vertical="center"/>
      <protection locked="0"/>
    </xf>
    <xf numFmtId="167" fontId="19" fillId="0" borderId="3" xfId="0" applyNumberFormat="1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3" borderId="70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/>
    </xf>
    <xf numFmtId="0" fontId="26" fillId="3" borderId="59" xfId="0" applyFont="1" applyFill="1" applyBorder="1" applyAlignment="1">
      <alignment horizontal="center"/>
    </xf>
    <xf numFmtId="0" fontId="26" fillId="3" borderId="6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3" fillId="0" borderId="63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66" xfId="0" applyFont="1" applyBorder="1" applyAlignment="1">
      <alignment horizontal="right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65" xfId="0" applyNumberFormat="1" applyFont="1" applyBorder="1" applyAlignment="1" applyProtection="1">
      <alignment horizontal="center"/>
      <protection locked="0"/>
    </xf>
    <xf numFmtId="0" fontId="9" fillId="0" borderId="59" xfId="0" quotePrefix="1" applyFont="1" applyBorder="1" applyAlignment="1">
      <alignment horizontal="center" vertical="center" wrapText="1"/>
    </xf>
    <xf numFmtId="0" fontId="9" fillId="0" borderId="76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47" xfId="0" quotePrefix="1" applyFont="1" applyBorder="1" applyAlignment="1">
      <alignment horizontal="center" vertical="center" wrapText="1"/>
    </xf>
    <xf numFmtId="0" fontId="9" fillId="0" borderId="78" xfId="0" quotePrefix="1" applyFont="1" applyBorder="1" applyAlignment="1">
      <alignment horizontal="center" vertical="center" wrapText="1"/>
    </xf>
    <xf numFmtId="0" fontId="9" fillId="0" borderId="79" xfId="0" quotePrefix="1" applyFont="1" applyBorder="1" applyAlignment="1">
      <alignment horizontal="center" vertical="center" wrapText="1"/>
    </xf>
    <xf numFmtId="0" fontId="3" fillId="6" borderId="85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86" xfId="0" applyFont="1" applyFill="1" applyBorder="1" applyAlignment="1">
      <alignment horizontal="center"/>
    </xf>
    <xf numFmtId="0" fontId="1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3" xfId="0" applyNumberFormat="1" applyFont="1" applyBorder="1" applyAlignment="1" applyProtection="1">
      <alignment horizontal="center" vertical="center"/>
      <protection locked="0"/>
    </xf>
    <xf numFmtId="1" fontId="9" fillId="0" borderId="70" xfId="0" applyNumberFormat="1" applyFont="1" applyBorder="1" applyAlignment="1" applyProtection="1">
      <alignment horizontal="center" vertical="center"/>
    </xf>
    <xf numFmtId="1" fontId="9" fillId="0" borderId="76" xfId="0" applyNumberFormat="1" applyFont="1" applyBorder="1" applyAlignment="1" applyProtection="1">
      <alignment horizontal="center" vertical="center"/>
    </xf>
    <xf numFmtId="1" fontId="9" fillId="0" borderId="46" xfId="0" applyNumberFormat="1" applyFont="1" applyBorder="1" applyAlignment="1" applyProtection="1">
      <alignment horizontal="center" vertical="center"/>
    </xf>
    <xf numFmtId="1" fontId="9" fillId="0" borderId="47" xfId="0" applyNumberFormat="1" applyFont="1" applyBorder="1" applyAlignment="1" applyProtection="1">
      <alignment horizontal="center" vertical="center"/>
    </xf>
    <xf numFmtId="1" fontId="9" fillId="0" borderId="77" xfId="0" applyNumberFormat="1" applyFont="1" applyBorder="1" applyAlignment="1" applyProtection="1">
      <alignment horizontal="center" vertical="center"/>
    </xf>
    <xf numFmtId="1" fontId="9" fillId="0" borderId="79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169" fontId="22" fillId="0" borderId="35" xfId="0" applyNumberFormat="1" applyFont="1" applyBorder="1" applyAlignment="1" applyProtection="1">
      <alignment horizontal="center" vertical="center" wrapText="1"/>
      <protection locked="0"/>
    </xf>
    <xf numFmtId="169" fontId="22" fillId="0" borderId="36" xfId="0" applyNumberFormat="1" applyFont="1" applyBorder="1" applyAlignment="1" applyProtection="1">
      <alignment horizontal="center" vertical="center" wrapText="1"/>
      <protection locked="0"/>
    </xf>
    <xf numFmtId="169" fontId="22" fillId="0" borderId="77" xfId="0" applyNumberFormat="1" applyFont="1" applyBorder="1" applyAlignment="1" applyProtection="1">
      <alignment horizontal="center" vertical="center" wrapText="1"/>
      <protection locked="0"/>
    </xf>
    <xf numFmtId="169" fontId="22" fillId="0" borderId="78" xfId="0" applyNumberFormat="1" applyFont="1" applyBorder="1" applyAlignment="1" applyProtection="1">
      <alignment horizontal="center" vertical="center" wrapText="1"/>
      <protection locked="0"/>
    </xf>
    <xf numFmtId="167" fontId="19" fillId="0" borderId="4" xfId="0" applyNumberFormat="1" applyFont="1" applyBorder="1" applyAlignment="1" applyProtection="1">
      <alignment horizontal="center" vertical="center"/>
      <protection locked="0"/>
    </xf>
    <xf numFmtId="2" fontId="9" fillId="0" borderId="58" xfId="0" applyNumberFormat="1" applyFont="1" applyBorder="1" applyAlignment="1" applyProtection="1">
      <alignment horizontal="center" vertical="center"/>
    </xf>
    <xf numFmtId="2" fontId="9" fillId="0" borderId="59" xfId="0" applyNumberFormat="1" applyFont="1" applyBorder="1" applyAlignment="1" applyProtection="1">
      <alignment horizontal="center" vertical="center"/>
    </xf>
    <xf numFmtId="2" fontId="9" fillId="0" borderId="76" xfId="0" applyNumberFormat="1" applyFont="1" applyBorder="1" applyAlignment="1" applyProtection="1">
      <alignment horizontal="center" vertical="center"/>
    </xf>
    <xf numFmtId="2" fontId="9" fillId="0" borderId="81" xfId="0" applyNumberFormat="1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9" fillId="0" borderId="47" xfId="0" applyNumberFormat="1" applyFont="1" applyBorder="1" applyAlignment="1" applyProtection="1">
      <alignment horizontal="center" vertical="center"/>
    </xf>
    <xf numFmtId="2" fontId="9" fillId="0" borderId="89" xfId="0" applyNumberFormat="1" applyFont="1" applyBorder="1" applyAlignment="1" applyProtection="1">
      <alignment horizontal="center" vertical="center"/>
    </xf>
    <xf numFmtId="2" fontId="9" fillId="0" borderId="78" xfId="0" applyNumberFormat="1" applyFont="1" applyBorder="1" applyAlignment="1" applyProtection="1">
      <alignment horizontal="center" vertical="center"/>
    </xf>
    <xf numFmtId="2" fontId="9" fillId="0" borderId="79" xfId="0" applyNumberFormat="1" applyFont="1" applyBorder="1" applyAlignment="1" applyProtection="1">
      <alignment horizontal="center" vertical="center"/>
    </xf>
    <xf numFmtId="0" fontId="3" fillId="4" borderId="4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10" fillId="0" borderId="70" xfId="0" applyFont="1" applyBorder="1" applyAlignment="1">
      <alignment horizontal="center" vertical="center"/>
    </xf>
    <xf numFmtId="0" fontId="0" fillId="0" borderId="59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5" fillId="4" borderId="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4" borderId="73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164" fontId="30" fillId="0" borderId="9" xfId="0" applyNumberFormat="1" applyFont="1" applyFill="1" applyBorder="1" applyAlignment="1" applyProtection="1">
      <alignment horizontal="center" vertical="center"/>
    </xf>
    <xf numFmtId="164" fontId="30" fillId="0" borderId="67" xfId="0" applyNumberFormat="1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164" fontId="29" fillId="4" borderId="71" xfId="0" applyNumberFormat="1" applyFont="1" applyFill="1" applyBorder="1" applyAlignment="1" applyProtection="1">
      <alignment horizontal="center" vertical="center"/>
      <protection locked="0"/>
    </xf>
    <xf numFmtId="164" fontId="29" fillId="4" borderId="80" xfId="0" applyNumberFormat="1" applyFont="1" applyFill="1" applyBorder="1" applyAlignment="1" applyProtection="1">
      <alignment horizontal="center" vertical="center"/>
      <protection locked="0"/>
    </xf>
    <xf numFmtId="164" fontId="29" fillId="4" borderId="72" xfId="0" applyNumberFormat="1" applyFont="1" applyFill="1" applyBorder="1" applyAlignment="1" applyProtection="1">
      <alignment horizontal="center" vertical="center"/>
      <protection locked="0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4" fillId="0" borderId="4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23" fillId="0" borderId="44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50" xfId="0" applyNumberFormat="1" applyFont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5" fillId="4" borderId="0" xfId="0" applyFont="1" applyFill="1" applyBorder="1" applyAlignment="1">
      <alignment horizontal="center" vertical="top"/>
    </xf>
    <xf numFmtId="0" fontId="5" fillId="4" borderId="34" xfId="0" applyFont="1" applyFill="1" applyBorder="1" applyAlignment="1">
      <alignment horizontal="center" vertical="top"/>
    </xf>
    <xf numFmtId="164" fontId="20" fillId="0" borderId="24" xfId="0" applyNumberFormat="1" applyFont="1" applyFill="1" applyBorder="1" applyAlignment="1" applyProtection="1">
      <alignment horizontal="center" vertical="center"/>
    </xf>
    <xf numFmtId="164" fontId="20" fillId="0" borderId="66" xfId="0" applyNumberFormat="1" applyFont="1" applyFill="1" applyBorder="1" applyAlignment="1" applyProtection="1">
      <alignment horizontal="center" vertical="center"/>
    </xf>
    <xf numFmtId="164" fontId="29" fillId="4" borderId="22" xfId="0" applyNumberFormat="1" applyFont="1" applyFill="1" applyBorder="1" applyAlignment="1" applyProtection="1">
      <alignment horizontal="center" vertical="center"/>
      <protection locked="0"/>
    </xf>
    <xf numFmtId="164" fontId="29" fillId="4" borderId="5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right"/>
    </xf>
    <xf numFmtId="0" fontId="3" fillId="4" borderId="31" xfId="0" applyFont="1" applyFill="1" applyBorder="1" applyAlignment="1">
      <alignment horizontal="right"/>
    </xf>
    <xf numFmtId="164" fontId="7" fillId="0" borderId="75" xfId="0" applyNumberFormat="1" applyFont="1" applyBorder="1" applyAlignment="1" applyProtection="1">
      <alignment horizontal="center" vertical="center"/>
      <protection locked="0"/>
    </xf>
    <xf numFmtId="0" fontId="24" fillId="4" borderId="57" xfId="0" applyFont="1" applyFill="1" applyBorder="1" applyAlignment="1" applyProtection="1">
      <alignment horizontal="left" vertical="center"/>
      <protection locked="0"/>
    </xf>
    <xf numFmtId="0" fontId="3" fillId="0" borderId="56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  <protection locked="0"/>
    </xf>
    <xf numFmtId="0" fontId="7" fillId="4" borderId="52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4" borderId="73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3" fillId="0" borderId="0" xfId="0" quotePrefix="1" applyFont="1" applyBorder="1" applyAlignment="1">
      <alignment horizontal="left" vertical="top" wrapText="1"/>
    </xf>
    <xf numFmtId="0" fontId="3" fillId="0" borderId="47" xfId="0" quotePrefix="1" applyFont="1" applyBorder="1" applyAlignment="1">
      <alignment horizontal="left" vertical="top" wrapText="1"/>
    </xf>
    <xf numFmtId="0" fontId="3" fillId="0" borderId="46" xfId="0" quotePrefix="1" applyFont="1" applyBorder="1" applyAlignment="1">
      <alignment horizontal="left" vertical="top" wrapText="1"/>
    </xf>
    <xf numFmtId="0" fontId="3" fillId="0" borderId="56" xfId="0" quotePrefix="1" applyFont="1" applyBorder="1" applyAlignment="1">
      <alignment horizontal="left" vertical="top" wrapText="1"/>
    </xf>
    <xf numFmtId="0" fontId="3" fillId="0" borderId="57" xfId="0" quotePrefix="1" applyFont="1" applyBorder="1" applyAlignment="1">
      <alignment horizontal="left" vertical="top" wrapText="1"/>
    </xf>
    <xf numFmtId="0" fontId="3" fillId="0" borderId="51" xfId="0" quotePrefix="1" applyFont="1" applyBorder="1" applyAlignment="1">
      <alignment horizontal="left" vertical="top" wrapText="1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24" fillId="4" borderId="52" xfId="0" applyFont="1" applyFill="1" applyBorder="1" applyAlignment="1" applyProtection="1">
      <alignment horizontal="left" vertical="center"/>
      <protection locked="0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73" xfId="0" applyNumberFormat="1" applyFont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56" xfId="0" applyFont="1" applyFill="1" applyBorder="1" applyAlignment="1">
      <alignment horizontal="right" vertical="center"/>
    </xf>
    <xf numFmtId="0" fontId="3" fillId="4" borderId="57" xfId="0" applyFont="1" applyFill="1" applyBorder="1" applyAlignment="1">
      <alignment horizontal="right" vertical="center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29" fillId="4" borderId="52" xfId="0" applyNumberFormat="1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7" fillId="0" borderId="75" xfId="0" applyNumberFormat="1" applyFont="1" applyFill="1" applyBorder="1" applyAlignment="1" applyProtection="1">
      <alignment horizontal="center" vertical="center"/>
      <protection locked="0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53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14" fillId="0" borderId="62" xfId="0" applyFont="1" applyBorder="1" applyAlignment="1">
      <alignment horizontal="center" vertical="top"/>
    </xf>
    <xf numFmtId="0" fontId="14" fillId="0" borderId="5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14" fillId="0" borderId="5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right"/>
    </xf>
    <xf numFmtId="0" fontId="3" fillId="0" borderId="3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23" fillId="0" borderId="83" xfId="0" applyFont="1" applyBorder="1" applyAlignment="1">
      <alignment horizontal="left"/>
    </xf>
    <xf numFmtId="0" fontId="2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164" fontId="1" fillId="5" borderId="84" xfId="0" applyNumberFormat="1" applyFont="1" applyFill="1" applyBorder="1" applyAlignment="1" applyProtection="1">
      <alignment horizontal="center" vertical="center"/>
      <protection locked="0"/>
    </xf>
    <xf numFmtId="164" fontId="1" fillId="5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66" xfId="0" applyNumberFormat="1" applyFont="1" applyBorder="1" applyAlignment="1" applyProtection="1">
      <alignment horizontal="center" vertical="center"/>
    </xf>
    <xf numFmtId="1" fontId="9" fillId="0" borderId="3" xfId="0" applyNumberFormat="1" applyFont="1" applyBorder="1" applyAlignment="1" applyProtection="1">
      <alignment horizontal="center" vertical="center"/>
    </xf>
    <xf numFmtId="1" fontId="9" fillId="0" borderId="67" xfId="0" applyNumberFormat="1" applyFont="1" applyBorder="1" applyAlignment="1" applyProtection="1">
      <alignment horizontal="center" vertical="center"/>
    </xf>
    <xf numFmtId="0" fontId="4" fillId="0" borderId="8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81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2" fontId="20" fillId="0" borderId="85" xfId="0" applyNumberFormat="1" applyFont="1" applyBorder="1" applyAlignment="1" applyProtection="1">
      <alignment horizontal="center" vertical="center"/>
    </xf>
    <xf numFmtId="2" fontId="20" fillId="0" borderId="39" xfId="0" applyNumberFormat="1" applyFont="1" applyBorder="1" applyAlignment="1" applyProtection="1">
      <alignment horizontal="center" vertical="center"/>
    </xf>
    <xf numFmtId="2" fontId="20" fillId="0" borderId="86" xfId="0" applyNumberFormat="1" applyFont="1" applyBorder="1" applyAlignment="1" applyProtection="1">
      <alignment horizontal="center" vertical="center"/>
    </xf>
    <xf numFmtId="2" fontId="21" fillId="6" borderId="87" xfId="0" applyNumberFormat="1" applyFont="1" applyFill="1" applyBorder="1" applyAlignment="1" applyProtection="1">
      <alignment horizontal="center" vertical="center"/>
    </xf>
    <xf numFmtId="2" fontId="21" fillId="6" borderId="82" xfId="0" applyNumberFormat="1" applyFont="1" applyFill="1" applyBorder="1" applyAlignment="1" applyProtection="1">
      <alignment horizontal="center" vertical="center"/>
    </xf>
    <xf numFmtId="2" fontId="21" fillId="6" borderId="88" xfId="0" applyNumberFormat="1" applyFont="1" applyFill="1" applyBorder="1" applyAlignment="1" applyProtection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23" fillId="0" borderId="58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3" fontId="14" fillId="0" borderId="40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164" fontId="9" fillId="0" borderId="66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164" fontId="9" fillId="0" borderId="67" xfId="0" applyNumberFormat="1" applyFont="1" applyBorder="1" applyAlignment="1" applyProtection="1">
      <alignment horizontal="center" vertical="center"/>
    </xf>
    <xf numFmtId="2" fontId="9" fillId="0" borderId="68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9" fillId="0" borderId="69" xfId="0" applyNumberFormat="1" applyFont="1" applyBorder="1" applyAlignment="1" applyProtection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6" fontId="7" fillId="0" borderId="4" xfId="0" applyNumberFormat="1" applyFont="1" applyBorder="1" applyAlignment="1" applyProtection="1">
      <alignment horizontal="center"/>
      <protection locked="0"/>
    </xf>
    <xf numFmtId="0" fontId="7" fillId="0" borderId="73" xfId="0" applyFont="1" applyBorder="1" applyAlignment="1" applyProtection="1">
      <alignment horizontal="center"/>
      <protection locked="0"/>
    </xf>
    <xf numFmtId="0" fontId="0" fillId="3" borderId="4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3" fillId="4" borderId="95" xfId="0" applyFont="1" applyFill="1" applyBorder="1" applyAlignment="1">
      <alignment horizontal="center" vertical="center"/>
    </xf>
    <xf numFmtId="0" fontId="3" fillId="4" borderId="96" xfId="0" applyFont="1" applyFill="1" applyBorder="1" applyAlignment="1">
      <alignment horizontal="center" vertical="center"/>
    </xf>
    <xf numFmtId="0" fontId="3" fillId="4" borderId="9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3" fillId="3" borderId="70" xfId="0" applyFont="1" applyFill="1" applyBorder="1" applyAlignment="1" applyProtection="1">
      <alignment horizontal="center"/>
      <protection locked="0"/>
    </xf>
    <xf numFmtId="0" fontId="3" fillId="3" borderId="59" xfId="0" applyFont="1" applyFill="1" applyBorder="1" applyAlignment="1" applyProtection="1">
      <alignment horizontal="center"/>
      <protection locked="0"/>
    </xf>
    <xf numFmtId="0" fontId="3" fillId="3" borderId="60" xfId="0" applyFont="1" applyFill="1" applyBorder="1" applyAlignment="1" applyProtection="1">
      <alignment horizontal="center"/>
      <protection locked="0"/>
    </xf>
    <xf numFmtId="3" fontId="14" fillId="0" borderId="40" xfId="0" applyNumberFormat="1" applyFont="1" applyBorder="1" applyAlignment="1" applyProtection="1">
      <alignment horizontal="center" vertical="center"/>
    </xf>
    <xf numFmtId="3" fontId="14" fillId="0" borderId="12" xfId="0" applyNumberFormat="1" applyFont="1" applyBorder="1" applyAlignment="1" applyProtection="1">
      <alignment horizontal="center" vertical="center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3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3" borderId="35" xfId="0" applyFont="1" applyFill="1" applyBorder="1" applyAlignment="1" applyProtection="1">
      <alignment horizontal="center"/>
      <protection locked="0"/>
    </xf>
    <xf numFmtId="0" fontId="0" fillId="3" borderId="36" xfId="0" applyFont="1" applyFill="1" applyBorder="1" applyAlignment="1" applyProtection="1">
      <alignment horizontal="center"/>
      <protection locked="0"/>
    </xf>
    <xf numFmtId="0" fontId="0" fillId="3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0" borderId="57" xfId="0" applyFont="1" applyBorder="1" applyAlignment="1" applyProtection="1">
      <alignment horizontal="left" vertical="center"/>
      <protection locked="0"/>
    </xf>
    <xf numFmtId="0" fontId="24" fillId="0" borderId="52" xfId="0" applyFont="1" applyBorder="1" applyAlignment="1" applyProtection="1">
      <alignment horizontal="left" vertical="center"/>
      <protection locked="0"/>
    </xf>
    <xf numFmtId="2" fontId="21" fillId="6" borderId="76" xfId="0" applyNumberFormat="1" applyFont="1" applyFill="1" applyBorder="1" applyAlignment="1" applyProtection="1">
      <alignment horizontal="center" vertical="center"/>
    </xf>
    <xf numFmtId="2" fontId="21" fillId="6" borderId="47" xfId="0" applyNumberFormat="1" applyFont="1" applyFill="1" applyBorder="1" applyAlignment="1" applyProtection="1">
      <alignment horizontal="center" vertical="center"/>
    </xf>
    <xf numFmtId="2" fontId="21" fillId="6" borderId="79" xfId="0" applyNumberFormat="1" applyFont="1" applyFill="1" applyBorder="1" applyAlignment="1" applyProtection="1">
      <alignment horizontal="center" vertical="center"/>
    </xf>
    <xf numFmtId="0" fontId="3" fillId="6" borderId="58" xfId="0" applyFont="1" applyFill="1" applyBorder="1" applyAlignment="1">
      <alignment horizontal="center"/>
    </xf>
    <xf numFmtId="0" fontId="3" fillId="6" borderId="81" xfId="0" applyFont="1" applyFill="1" applyBorder="1" applyAlignment="1">
      <alignment horizontal="center"/>
    </xf>
    <xf numFmtId="0" fontId="3" fillId="6" borderId="89" xfId="0" applyFont="1" applyFill="1" applyBorder="1" applyAlignment="1">
      <alignment horizontal="center"/>
    </xf>
    <xf numFmtId="0" fontId="9" fillId="0" borderId="70" xfId="0" quotePrefix="1" applyFont="1" applyBorder="1" applyAlignment="1">
      <alignment horizontal="center" vertical="center" wrapText="1"/>
    </xf>
    <xf numFmtId="0" fontId="9" fillId="0" borderId="46" xfId="0" quotePrefix="1" applyFont="1" applyBorder="1" applyAlignment="1">
      <alignment horizontal="center" vertical="center" wrapText="1"/>
    </xf>
    <xf numFmtId="0" fontId="9" fillId="0" borderId="77" xfId="0" quotePrefix="1" applyFont="1" applyBorder="1" applyAlignment="1">
      <alignment horizontal="center" vertical="center" wrapText="1"/>
    </xf>
    <xf numFmtId="166" fontId="10" fillId="0" borderId="2" xfId="0" applyNumberFormat="1" applyFont="1" applyBorder="1" applyAlignment="1" applyProtection="1">
      <alignment horizontal="center"/>
      <protection locked="0"/>
    </xf>
    <xf numFmtId="166" fontId="10" fillId="0" borderId="31" xfId="0" applyNumberFormat="1" applyFont="1" applyBorder="1" applyAlignment="1" applyProtection="1">
      <alignment horizontal="center"/>
      <protection locked="0"/>
    </xf>
    <xf numFmtId="164" fontId="20" fillId="0" borderId="9" xfId="0" applyNumberFormat="1" applyFont="1" applyFill="1" applyBorder="1" applyAlignment="1" applyProtection="1">
      <alignment horizontal="center" vertical="center"/>
    </xf>
    <xf numFmtId="164" fontId="20" fillId="0" borderId="67" xfId="0" applyNumberFormat="1" applyFont="1" applyFill="1" applyBorder="1" applyAlignment="1" applyProtection="1">
      <alignment horizontal="center" vertical="center"/>
    </xf>
    <xf numFmtId="164" fontId="20" fillId="2" borderId="9" xfId="0" applyNumberFormat="1" applyFont="1" applyFill="1" applyBorder="1" applyAlignment="1" applyProtection="1">
      <alignment horizontal="center" vertical="center"/>
    </xf>
    <xf numFmtId="164" fontId="20" fillId="2" borderId="94" xfId="0" applyNumberFormat="1" applyFont="1" applyFill="1" applyBorder="1" applyAlignment="1" applyProtection="1">
      <alignment horizontal="center" vertical="center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71" xfId="0" applyNumberFormat="1" applyFont="1" applyBorder="1" applyAlignment="1" applyProtection="1">
      <alignment horizontal="center" vertical="center"/>
      <protection locked="0"/>
    </xf>
    <xf numFmtId="164" fontId="7" fillId="0" borderId="80" xfId="0" applyNumberFormat="1" applyFont="1" applyBorder="1" applyAlignment="1" applyProtection="1">
      <alignment horizontal="center" vertical="center"/>
      <protection locked="0"/>
    </xf>
    <xf numFmtId="164" fontId="7" fillId="0" borderId="72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1316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3158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191202</xdr:colOff>
      <xdr:row>14</xdr:row>
      <xdr:rowOff>40723</xdr:rowOff>
    </xdr:from>
    <xdr:to>
      <xdr:col>30</xdr:col>
      <xdr:colOff>161697</xdr:colOff>
      <xdr:row>27</xdr:row>
      <xdr:rowOff>106327</xdr:rowOff>
    </xdr:to>
    <xdr:sp macro="" textlink="">
      <xdr:nvSpPr>
        <xdr:cNvPr id="5" name="Rectangle 4"/>
        <xdr:cNvSpPr/>
      </xdr:nvSpPr>
      <xdr:spPr>
        <a:xfrm rot="20270075">
          <a:off x="191202" y="2945848"/>
          <a:ext cx="10152720" cy="2446854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8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142875</xdr:rowOff>
    </xdr:from>
    <xdr:to>
      <xdr:col>4</xdr:col>
      <xdr:colOff>276225</xdr:colOff>
      <xdr:row>6</xdr:row>
      <xdr:rowOff>152400</xdr:rowOff>
    </xdr:to>
    <xdr:pic>
      <xdr:nvPicPr>
        <xdr:cNvPr id="2621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619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29276</xdr:colOff>
      <xdr:row>15</xdr:row>
      <xdr:rowOff>85724</xdr:rowOff>
    </xdr:from>
    <xdr:to>
      <xdr:col>30</xdr:col>
      <xdr:colOff>247421</xdr:colOff>
      <xdr:row>29</xdr:row>
      <xdr:rowOff>37028</xdr:rowOff>
    </xdr:to>
    <xdr:sp macro="" textlink="">
      <xdr:nvSpPr>
        <xdr:cNvPr id="4" name="Rectangle 3"/>
        <xdr:cNvSpPr/>
      </xdr:nvSpPr>
      <xdr:spPr>
        <a:xfrm rot="20270075">
          <a:off x="276926" y="3200399"/>
          <a:ext cx="10152720" cy="2446854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8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eng/Highways/Staff%20Folders/Larry%20Dombrosky/ACP%20Lot%20Reports/example%20Lots%201-2%20ed14%202010/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/>
      <sheetData sheetId="1"/>
      <sheetData sheetId="2"/>
      <sheetData sheetId="3">
        <row r="1">
          <cell r="U1" t="str">
            <v>QA</v>
          </cell>
        </row>
        <row r="5">
          <cell r="AO5" t="str">
            <v>IG</v>
          </cell>
        </row>
        <row r="6">
          <cell r="AO6" t="str">
            <v>IG</v>
          </cell>
        </row>
        <row r="7">
          <cell r="AO7" t="str">
            <v>IG</v>
          </cell>
        </row>
        <row r="8">
          <cell r="AO8" t="str">
            <v>IG</v>
          </cell>
        </row>
        <row r="16">
          <cell r="AR16" t="str">
            <v xml:space="preserve"> </v>
          </cell>
          <cell r="AT16" t="str">
            <v xml:space="preserve"> </v>
          </cell>
          <cell r="AV16" t="str">
            <v xml:space="preserve"> </v>
          </cell>
          <cell r="AX16" t="str">
            <v xml:space="preserve"> </v>
          </cell>
          <cell r="AZ16" t="str">
            <v xml:space="preserve"> </v>
          </cell>
          <cell r="BD16" t="str">
            <v xml:space="preserve"> </v>
          </cell>
          <cell r="BF16" t="str">
            <v xml:space="preserve"> </v>
          </cell>
          <cell r="BH16" t="str">
            <v xml:space="preserve"> </v>
          </cell>
          <cell r="BJ16" t="str">
            <v xml:space="preserve"> </v>
          </cell>
          <cell r="BL16" t="str">
            <v xml:space="preserve"> </v>
          </cell>
        </row>
        <row r="27">
          <cell r="AO27" t="str">
            <v>IG</v>
          </cell>
        </row>
        <row r="28">
          <cell r="AO28" t="str">
            <v>IG</v>
          </cell>
        </row>
        <row r="29">
          <cell r="AO29" t="str">
            <v>IG</v>
          </cell>
        </row>
        <row r="30">
          <cell r="AO30" t="str">
            <v>IG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9"/>
  <sheetViews>
    <sheetView tabSelected="1" view="pageBreakPreview" zoomScaleNormal="100" zoomScaleSheetLayoutView="100" workbookViewId="0">
      <selection activeCell="AE21" sqref="AE21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3" width="5.85546875" style="1" customWidth="1"/>
    <col min="14" max="14" width="5.7109375" style="1" customWidth="1"/>
    <col min="15" max="16" width="4.85546875" style="1" customWidth="1"/>
    <col min="17" max="18" width="4.2851562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7.710937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2"/>
      <c r="AB1" s="152"/>
      <c r="AC1" s="152"/>
      <c r="AD1" s="152"/>
    </row>
    <row r="2" spans="2:45" ht="1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2"/>
      <c r="AA2" s="152"/>
      <c r="AB2" s="152"/>
      <c r="AC2" s="152"/>
      <c r="AD2" s="152"/>
    </row>
    <row r="3" spans="2:45" ht="2.25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3"/>
      <c r="AA3" s="153"/>
      <c r="AB3" s="153"/>
      <c r="AC3" s="153"/>
      <c r="AD3" s="153"/>
    </row>
    <row r="4" spans="2:45" ht="18.75" customHeight="1">
      <c r="B4" s="154" t="s">
        <v>99</v>
      </c>
      <c r="C4" s="155"/>
      <c r="D4" s="155"/>
      <c r="E4" s="156"/>
      <c r="F4" s="163" t="s">
        <v>1</v>
      </c>
      <c r="G4" s="163"/>
      <c r="H4" s="163"/>
      <c r="I4" s="164" t="s">
        <v>2</v>
      </c>
      <c r="J4" s="164"/>
      <c r="K4" s="164"/>
      <c r="L4" s="164"/>
      <c r="M4" s="163" t="s">
        <v>3</v>
      </c>
      <c r="N4" s="163"/>
      <c r="O4" s="163"/>
      <c r="P4" s="163"/>
      <c r="Q4" s="163"/>
      <c r="R4" s="183" t="s">
        <v>143</v>
      </c>
      <c r="S4" s="184"/>
      <c r="T4" s="185"/>
      <c r="U4" s="193" t="s">
        <v>4</v>
      </c>
      <c r="V4" s="194"/>
      <c r="W4" s="194"/>
      <c r="X4" s="195"/>
      <c r="Y4" s="196" t="s">
        <v>5</v>
      </c>
      <c r="Z4" s="197"/>
      <c r="AA4" s="170"/>
      <c r="AB4" s="189" t="s">
        <v>145</v>
      </c>
      <c r="AC4" s="190"/>
      <c r="AD4" s="224"/>
    </row>
    <row r="5" spans="2:45" ht="18">
      <c r="B5" s="157"/>
      <c r="C5" s="158"/>
      <c r="D5" s="158"/>
      <c r="E5" s="159"/>
      <c r="F5" s="129"/>
      <c r="G5" s="130"/>
      <c r="H5" s="130"/>
      <c r="I5" s="165"/>
      <c r="J5" s="165"/>
      <c r="K5" s="165"/>
      <c r="L5" s="165"/>
      <c r="M5" s="147"/>
      <c r="N5" s="147"/>
      <c r="O5" s="147"/>
      <c r="P5" s="147"/>
      <c r="Q5" s="147"/>
      <c r="R5" s="186"/>
      <c r="S5" s="187"/>
      <c r="T5" s="188"/>
      <c r="U5" s="148"/>
      <c r="V5" s="149"/>
      <c r="W5" s="149"/>
      <c r="X5" s="150"/>
      <c r="Y5" s="143"/>
      <c r="Z5" s="144"/>
      <c r="AA5" s="171"/>
      <c r="AB5" s="191" t="s">
        <v>144</v>
      </c>
      <c r="AC5" s="192"/>
      <c r="AD5" s="173"/>
    </row>
    <row r="6" spans="2:45" ht="13.5" customHeight="1">
      <c r="B6" s="157"/>
      <c r="C6" s="158"/>
      <c r="D6" s="158"/>
      <c r="E6" s="159"/>
      <c r="F6" s="146" t="s">
        <v>6</v>
      </c>
      <c r="G6" s="146"/>
      <c r="H6" s="146"/>
      <c r="I6" s="145" t="s">
        <v>7</v>
      </c>
      <c r="J6" s="145" t="s">
        <v>8</v>
      </c>
      <c r="K6" s="145" t="s">
        <v>9</v>
      </c>
      <c r="L6" s="145" t="s">
        <v>10</v>
      </c>
      <c r="M6" s="145" t="s">
        <v>11</v>
      </c>
      <c r="N6" s="145"/>
      <c r="O6" s="145"/>
      <c r="P6" s="145"/>
      <c r="Q6" s="145"/>
      <c r="R6" s="140" t="s">
        <v>137</v>
      </c>
      <c r="S6" s="141"/>
      <c r="T6" s="142"/>
      <c r="U6" s="140" t="s">
        <v>12</v>
      </c>
      <c r="V6" s="141"/>
      <c r="W6" s="141"/>
      <c r="X6" s="142"/>
      <c r="Y6" s="140" t="s">
        <v>13</v>
      </c>
      <c r="Z6" s="141"/>
      <c r="AA6" s="138"/>
      <c r="AB6" s="229" t="s">
        <v>145</v>
      </c>
      <c r="AC6" s="230"/>
      <c r="AD6" s="172"/>
    </row>
    <row r="7" spans="2:45" ht="12.75" customHeight="1">
      <c r="B7" s="157"/>
      <c r="C7" s="158"/>
      <c r="D7" s="158"/>
      <c r="E7" s="159"/>
      <c r="F7" s="2" t="s">
        <v>14</v>
      </c>
      <c r="G7" s="2" t="s">
        <v>15</v>
      </c>
      <c r="H7" s="2" t="s">
        <v>16</v>
      </c>
      <c r="I7" s="146"/>
      <c r="J7" s="146"/>
      <c r="K7" s="146"/>
      <c r="L7" s="146"/>
      <c r="M7" s="147"/>
      <c r="N7" s="147"/>
      <c r="O7" s="147"/>
      <c r="P7" s="147"/>
      <c r="Q7" s="147"/>
      <c r="R7" s="131"/>
      <c r="S7" s="132"/>
      <c r="T7" s="133"/>
      <c r="U7" s="174"/>
      <c r="V7" s="175"/>
      <c r="W7" s="175"/>
      <c r="X7" s="176"/>
      <c r="Y7" s="143"/>
      <c r="Z7" s="144"/>
      <c r="AA7" s="139"/>
      <c r="AB7" s="227" t="s">
        <v>146</v>
      </c>
      <c r="AC7" s="228"/>
      <c r="AD7" s="173"/>
    </row>
    <row r="8" spans="2:45" ht="12.75" customHeight="1">
      <c r="B8" s="157"/>
      <c r="C8" s="158"/>
      <c r="D8" s="158"/>
      <c r="E8" s="159"/>
      <c r="F8" s="177"/>
      <c r="G8" s="177"/>
      <c r="H8" s="177"/>
      <c r="I8" s="179"/>
      <c r="J8" s="134"/>
      <c r="K8" s="134"/>
      <c r="L8" s="136"/>
      <c r="M8" s="145" t="s">
        <v>17</v>
      </c>
      <c r="N8" s="145"/>
      <c r="O8" s="145"/>
      <c r="P8" s="145"/>
      <c r="Q8" s="145"/>
      <c r="R8" s="180" t="s">
        <v>18</v>
      </c>
      <c r="S8" s="181"/>
      <c r="T8" s="181"/>
      <c r="U8" s="181"/>
      <c r="V8" s="181"/>
      <c r="W8" s="181"/>
      <c r="X8" s="182"/>
      <c r="Y8" s="141" t="s">
        <v>19</v>
      </c>
      <c r="Z8" s="141"/>
      <c r="AA8" s="138"/>
      <c r="AB8" s="140" t="s">
        <v>147</v>
      </c>
      <c r="AC8" s="141"/>
      <c r="AD8" s="225"/>
    </row>
    <row r="9" spans="2:45" ht="13.5" thickBot="1">
      <c r="B9" s="160"/>
      <c r="C9" s="161"/>
      <c r="D9" s="161"/>
      <c r="E9" s="162"/>
      <c r="F9" s="178"/>
      <c r="G9" s="178"/>
      <c r="H9" s="178"/>
      <c r="I9" s="135"/>
      <c r="J9" s="135"/>
      <c r="K9" s="135"/>
      <c r="L9" s="137"/>
      <c r="M9" s="135"/>
      <c r="N9" s="135"/>
      <c r="O9" s="135"/>
      <c r="P9" s="135"/>
      <c r="Q9" s="135"/>
      <c r="R9" s="167"/>
      <c r="S9" s="168"/>
      <c r="T9" s="168"/>
      <c r="U9" s="168"/>
      <c r="V9" s="168"/>
      <c r="W9" s="168"/>
      <c r="X9" s="169"/>
      <c r="Y9" s="166"/>
      <c r="Z9" s="166"/>
      <c r="AA9" s="206"/>
      <c r="AB9" s="207"/>
      <c r="AC9" s="166"/>
      <c r="AD9" s="226"/>
    </row>
    <row r="10" spans="2:45" ht="4.5" customHeight="1">
      <c r="B10" s="208" t="s">
        <v>20</v>
      </c>
      <c r="C10" s="209"/>
      <c r="D10" s="212" t="s">
        <v>21</v>
      </c>
      <c r="E10" s="213"/>
      <c r="F10" s="213"/>
      <c r="G10" s="213"/>
      <c r="H10" s="214"/>
      <c r="I10" s="212" t="s">
        <v>22</v>
      </c>
      <c r="J10" s="213"/>
      <c r="K10" s="213"/>
      <c r="L10" s="213"/>
      <c r="M10" s="214"/>
      <c r="N10" s="213" t="s">
        <v>171</v>
      </c>
      <c r="O10" s="213"/>
      <c r="P10" s="213"/>
      <c r="Q10" s="213"/>
      <c r="R10" s="213"/>
      <c r="S10" s="212" t="s">
        <v>23</v>
      </c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4"/>
    </row>
    <row r="11" spans="2:45" ht="12" customHeight="1">
      <c r="B11" s="210"/>
      <c r="C11" s="211"/>
      <c r="D11" s="215"/>
      <c r="E11" s="216"/>
      <c r="F11" s="216"/>
      <c r="G11" s="216"/>
      <c r="H11" s="217"/>
      <c r="I11" s="215"/>
      <c r="J11" s="216"/>
      <c r="K11" s="216"/>
      <c r="L11" s="216"/>
      <c r="M11" s="217"/>
      <c r="N11" s="216"/>
      <c r="O11" s="216"/>
      <c r="P11" s="216"/>
      <c r="Q11" s="216"/>
      <c r="R11" s="216"/>
      <c r="S11" s="215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7"/>
    </row>
    <row r="12" spans="2:45" s="3" customFormat="1" ht="57" customHeight="1">
      <c r="B12" s="210"/>
      <c r="C12" s="211"/>
      <c r="D12" s="218" t="s">
        <v>110</v>
      </c>
      <c r="E12" s="220" t="s">
        <v>71</v>
      </c>
      <c r="F12" s="220" t="s">
        <v>72</v>
      </c>
      <c r="G12" s="220"/>
      <c r="H12" s="222"/>
      <c r="I12" s="210" t="s">
        <v>153</v>
      </c>
      <c r="J12" s="235"/>
      <c r="K12" s="77" t="s">
        <v>154</v>
      </c>
      <c r="L12" s="77" t="s">
        <v>155</v>
      </c>
      <c r="M12" s="78" t="s">
        <v>156</v>
      </c>
      <c r="N12" s="249" t="s">
        <v>158</v>
      </c>
      <c r="O12" s="236" t="s">
        <v>157</v>
      </c>
      <c r="P12" s="237"/>
      <c r="Q12" s="238"/>
      <c r="R12" s="252" t="s">
        <v>25</v>
      </c>
      <c r="S12" s="416" t="s">
        <v>26</v>
      </c>
      <c r="T12" s="140" t="s">
        <v>160</v>
      </c>
      <c r="U12" s="142"/>
      <c r="V12" s="242" t="s">
        <v>27</v>
      </c>
      <c r="W12" s="242" t="s">
        <v>28</v>
      </c>
      <c r="X12" s="242" t="s">
        <v>29</v>
      </c>
      <c r="Y12" s="242" t="s">
        <v>30</v>
      </c>
      <c r="Z12" s="79" t="s">
        <v>162</v>
      </c>
      <c r="AA12" s="80" t="s">
        <v>153</v>
      </c>
      <c r="AB12" s="80" t="s">
        <v>163</v>
      </c>
      <c r="AC12" s="79" t="s">
        <v>164</v>
      </c>
      <c r="AD12" s="81" t="s">
        <v>165</v>
      </c>
    </row>
    <row r="13" spans="2:45" s="3" customFormat="1" ht="16.5" customHeight="1" thickBot="1">
      <c r="B13" s="244" t="s">
        <v>150</v>
      </c>
      <c r="C13" s="424"/>
      <c r="D13" s="219"/>
      <c r="E13" s="221"/>
      <c r="F13" s="221"/>
      <c r="G13" s="221"/>
      <c r="H13" s="223"/>
      <c r="I13" s="244" t="s">
        <v>151</v>
      </c>
      <c r="J13" s="245"/>
      <c r="K13" s="72" t="s">
        <v>152</v>
      </c>
      <c r="L13" s="72" t="s">
        <v>152</v>
      </c>
      <c r="M13" s="82" t="s">
        <v>152</v>
      </c>
      <c r="N13" s="250"/>
      <c r="O13" s="246" t="s">
        <v>152</v>
      </c>
      <c r="P13" s="247"/>
      <c r="Q13" s="248"/>
      <c r="R13" s="253"/>
      <c r="S13" s="417"/>
      <c r="T13" s="143" t="s">
        <v>159</v>
      </c>
      <c r="U13" s="251"/>
      <c r="V13" s="243"/>
      <c r="W13" s="243"/>
      <c r="X13" s="243"/>
      <c r="Y13" s="243"/>
      <c r="Z13" s="83" t="s">
        <v>161</v>
      </c>
      <c r="AA13" s="72" t="s">
        <v>151</v>
      </c>
      <c r="AB13" s="72" t="s">
        <v>152</v>
      </c>
      <c r="AC13" s="72" t="s">
        <v>152</v>
      </c>
      <c r="AD13" s="82" t="s">
        <v>152</v>
      </c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</row>
    <row r="14" spans="2:45" s="6" customFormat="1" ht="16.5" thickBot="1">
      <c r="B14" s="198"/>
      <c r="C14" s="199"/>
      <c r="D14" s="91"/>
      <c r="E14" s="92"/>
      <c r="F14" s="93"/>
      <c r="G14" s="93"/>
      <c r="H14" s="94"/>
      <c r="I14" s="200"/>
      <c r="J14" s="201"/>
      <c r="K14" s="26"/>
      <c r="L14" s="26"/>
      <c r="M14" s="66"/>
      <c r="N14" s="62"/>
      <c r="O14" s="202"/>
      <c r="P14" s="203"/>
      <c r="Q14" s="203"/>
      <c r="R14" s="63"/>
      <c r="S14" s="29">
        <v>1</v>
      </c>
      <c r="T14" s="204"/>
      <c r="U14" s="205"/>
      <c r="V14" s="30"/>
      <c r="W14" s="26"/>
      <c r="X14" s="4"/>
      <c r="Y14" s="28"/>
      <c r="Z14" s="4"/>
      <c r="AA14" s="4"/>
      <c r="AB14" s="26"/>
      <c r="AC14" s="5" t="str">
        <f>IF(AA14="","",AA14*100/$I$22)</f>
        <v/>
      </c>
      <c r="AD14" s="31"/>
      <c r="AF14" s="239" t="s">
        <v>98</v>
      </c>
      <c r="AG14" s="240"/>
      <c r="AH14" s="240"/>
      <c r="AI14" s="241"/>
      <c r="AJ14" s="95"/>
      <c r="AK14" s="95"/>
      <c r="AL14" s="95"/>
      <c r="AM14" s="95"/>
      <c r="AN14" s="95"/>
      <c r="AO14" s="95"/>
      <c r="AP14" s="95"/>
      <c r="AQ14" s="95"/>
    </row>
    <row r="15" spans="2:45" s="6" customFormat="1" ht="16.5" customHeight="1" thickTop="1" thickBot="1">
      <c r="B15" s="407" t="s">
        <v>31</v>
      </c>
      <c r="C15" s="408"/>
      <c r="D15" s="408"/>
      <c r="E15" s="408"/>
      <c r="F15" s="408"/>
      <c r="G15" s="408"/>
      <c r="H15" s="409"/>
      <c r="I15" s="200"/>
      <c r="J15" s="201"/>
      <c r="K15" s="26"/>
      <c r="L15" s="26"/>
      <c r="M15" s="66"/>
      <c r="N15" s="62"/>
      <c r="O15" s="202"/>
      <c r="P15" s="203"/>
      <c r="Q15" s="203"/>
      <c r="R15" s="63"/>
      <c r="S15" s="29">
        <v>2</v>
      </c>
      <c r="T15" s="204"/>
      <c r="U15" s="205"/>
      <c r="V15" s="30"/>
      <c r="W15" s="26"/>
      <c r="X15" s="4"/>
      <c r="Y15" s="28"/>
      <c r="Z15" s="4"/>
      <c r="AA15" s="4"/>
      <c r="AB15" s="26"/>
      <c r="AC15" s="5" t="str">
        <f t="shared" ref="AC15:AC21" si="0">IF(AA15="","",AA15*100/$I$22)</f>
        <v/>
      </c>
      <c r="AD15" s="31"/>
      <c r="AF15" s="231" t="s">
        <v>24</v>
      </c>
      <c r="AG15" s="232"/>
      <c r="AH15" s="233" t="s">
        <v>46</v>
      </c>
      <c r="AI15" s="234"/>
      <c r="AJ15" s="231" t="s">
        <v>104</v>
      </c>
      <c r="AK15" s="232"/>
      <c r="AL15" s="231" t="s">
        <v>29</v>
      </c>
      <c r="AM15" s="232"/>
      <c r="AN15" s="231" t="s">
        <v>34</v>
      </c>
      <c r="AO15" s="232"/>
      <c r="AP15" s="231" t="s">
        <v>129</v>
      </c>
      <c r="AQ15" s="232"/>
      <c r="AR15" s="231" t="s">
        <v>30</v>
      </c>
      <c r="AS15" s="232"/>
    </row>
    <row r="16" spans="2:45" s="6" customFormat="1" ht="16.5" customHeight="1" thickTop="1">
      <c r="B16" s="7" t="s">
        <v>32</v>
      </c>
      <c r="C16" s="8"/>
      <c r="D16" s="9" t="s">
        <v>33</v>
      </c>
      <c r="E16" s="8"/>
      <c r="F16" s="9" t="s">
        <v>29</v>
      </c>
      <c r="G16" s="8"/>
      <c r="H16" s="10" t="s">
        <v>34</v>
      </c>
      <c r="I16" s="200"/>
      <c r="J16" s="201"/>
      <c r="K16" s="26"/>
      <c r="L16" s="26"/>
      <c r="M16" s="66"/>
      <c r="N16" s="62"/>
      <c r="O16" s="202"/>
      <c r="P16" s="203"/>
      <c r="Q16" s="203"/>
      <c r="R16" s="63"/>
      <c r="S16" s="29">
        <v>3</v>
      </c>
      <c r="T16" s="204"/>
      <c r="U16" s="205"/>
      <c r="V16" s="30"/>
      <c r="W16" s="26"/>
      <c r="X16" s="4"/>
      <c r="Y16" s="28"/>
      <c r="Z16" s="4"/>
      <c r="AA16" s="4"/>
      <c r="AB16" s="26"/>
      <c r="AC16" s="5" t="str">
        <f t="shared" si="0"/>
        <v/>
      </c>
      <c r="AD16" s="31"/>
      <c r="AF16" s="96" t="s">
        <v>75</v>
      </c>
      <c r="AG16" s="97" t="s">
        <v>81</v>
      </c>
      <c r="AH16" s="96" t="s">
        <v>89</v>
      </c>
      <c r="AI16" s="97" t="s">
        <v>88</v>
      </c>
      <c r="AJ16" s="98" t="s">
        <v>78</v>
      </c>
      <c r="AK16" s="99" t="s">
        <v>102</v>
      </c>
      <c r="AL16" s="98" t="s">
        <v>114</v>
      </c>
      <c r="AM16" s="99" t="s">
        <v>116</v>
      </c>
      <c r="AN16" s="98" t="s">
        <v>73</v>
      </c>
      <c r="AO16" s="99" t="s">
        <v>124</v>
      </c>
      <c r="AP16" s="100" t="s">
        <v>130</v>
      </c>
      <c r="AQ16" s="99"/>
      <c r="AR16" s="100" t="s">
        <v>173</v>
      </c>
      <c r="AS16" s="99" t="s">
        <v>176</v>
      </c>
    </row>
    <row r="17" spans="2:45" s="6" customFormat="1" ht="16.5" customHeight="1">
      <c r="B17" s="254"/>
      <c r="C17" s="255"/>
      <c r="D17" s="256"/>
      <c r="E17" s="255"/>
      <c r="F17" s="257"/>
      <c r="G17" s="258"/>
      <c r="H17" s="11"/>
      <c r="I17" s="200"/>
      <c r="J17" s="201"/>
      <c r="K17" s="26"/>
      <c r="L17" s="26"/>
      <c r="M17" s="66"/>
      <c r="N17" s="62"/>
      <c r="O17" s="202"/>
      <c r="P17" s="203"/>
      <c r="Q17" s="203"/>
      <c r="R17" s="63"/>
      <c r="S17" s="29">
        <v>4</v>
      </c>
      <c r="T17" s="204"/>
      <c r="U17" s="205"/>
      <c r="V17" s="30"/>
      <c r="W17" s="26"/>
      <c r="X17" s="4"/>
      <c r="Y17" s="28"/>
      <c r="Z17" s="4"/>
      <c r="AA17" s="4"/>
      <c r="AB17" s="26"/>
      <c r="AC17" s="5" t="str">
        <f t="shared" si="0"/>
        <v/>
      </c>
      <c r="AD17" s="31"/>
      <c r="AF17" s="101" t="s">
        <v>85</v>
      </c>
      <c r="AG17" s="102" t="s">
        <v>82</v>
      </c>
      <c r="AH17" s="101" t="s">
        <v>90</v>
      </c>
      <c r="AI17" s="102" t="s">
        <v>94</v>
      </c>
      <c r="AJ17" s="101" t="s">
        <v>101</v>
      </c>
      <c r="AK17" s="102" t="s">
        <v>103</v>
      </c>
      <c r="AL17" s="101" t="s">
        <v>74</v>
      </c>
      <c r="AM17" s="102" t="s">
        <v>117</v>
      </c>
      <c r="AN17" s="101" t="s">
        <v>120</v>
      </c>
      <c r="AO17" s="102" t="s">
        <v>125</v>
      </c>
      <c r="AP17" s="103" t="s">
        <v>77</v>
      </c>
      <c r="AQ17" s="102"/>
      <c r="AR17" s="103" t="s">
        <v>174</v>
      </c>
      <c r="AS17" s="102" t="s">
        <v>177</v>
      </c>
    </row>
    <row r="18" spans="2:45" s="6" customFormat="1" ht="16.5" customHeight="1">
      <c r="B18" s="254"/>
      <c r="C18" s="255"/>
      <c r="D18" s="256"/>
      <c r="E18" s="255"/>
      <c r="F18" s="257"/>
      <c r="G18" s="258"/>
      <c r="H18" s="11"/>
      <c r="I18" s="200"/>
      <c r="J18" s="201"/>
      <c r="K18" s="26"/>
      <c r="L18" s="26"/>
      <c r="M18" s="66"/>
      <c r="N18" s="62"/>
      <c r="O18" s="202"/>
      <c r="P18" s="203"/>
      <c r="Q18" s="259"/>
      <c r="R18" s="63"/>
      <c r="S18" s="29">
        <v>5</v>
      </c>
      <c r="T18" s="204"/>
      <c r="U18" s="205"/>
      <c r="V18" s="30"/>
      <c r="W18" s="26"/>
      <c r="X18" s="4"/>
      <c r="Y18" s="28"/>
      <c r="Z18" s="4"/>
      <c r="AA18" s="4"/>
      <c r="AB18" s="26"/>
      <c r="AC18" s="5" t="str">
        <f t="shared" si="0"/>
        <v/>
      </c>
      <c r="AD18" s="31"/>
      <c r="AF18" s="101" t="s">
        <v>86</v>
      </c>
      <c r="AG18" s="102" t="s">
        <v>83</v>
      </c>
      <c r="AH18" s="101" t="s">
        <v>91</v>
      </c>
      <c r="AI18" s="102" t="s">
        <v>95</v>
      </c>
      <c r="AJ18" s="101"/>
      <c r="AK18" s="102"/>
      <c r="AL18" s="101" t="s">
        <v>76</v>
      </c>
      <c r="AM18" s="102" t="s">
        <v>118</v>
      </c>
      <c r="AN18" s="101" t="s">
        <v>121</v>
      </c>
      <c r="AO18" s="102" t="s">
        <v>126</v>
      </c>
      <c r="AP18" s="101"/>
      <c r="AQ18" s="102"/>
      <c r="AR18" s="101" t="s">
        <v>175</v>
      </c>
      <c r="AS18" s="102" t="s">
        <v>84</v>
      </c>
    </row>
    <row r="19" spans="2:45" s="6" customFormat="1" ht="16.5" customHeight="1">
      <c r="B19" s="254"/>
      <c r="C19" s="255"/>
      <c r="D19" s="256"/>
      <c r="E19" s="255"/>
      <c r="F19" s="257"/>
      <c r="G19" s="258"/>
      <c r="H19" s="11"/>
      <c r="I19" s="200"/>
      <c r="J19" s="201"/>
      <c r="K19" s="26"/>
      <c r="L19" s="26"/>
      <c r="M19" s="67"/>
      <c r="N19" s="62"/>
      <c r="O19" s="260"/>
      <c r="P19" s="261"/>
      <c r="Q19" s="261"/>
      <c r="R19" s="63"/>
      <c r="S19" s="29"/>
      <c r="T19" s="204"/>
      <c r="U19" s="205"/>
      <c r="V19" s="30"/>
      <c r="W19" s="26"/>
      <c r="X19" s="4"/>
      <c r="Y19" s="28"/>
      <c r="Z19" s="4"/>
      <c r="AA19" s="32"/>
      <c r="AB19" s="26"/>
      <c r="AC19" s="5" t="str">
        <f t="shared" si="0"/>
        <v/>
      </c>
      <c r="AD19" s="31"/>
      <c r="AF19" s="101" t="s">
        <v>87</v>
      </c>
      <c r="AG19" s="102" t="s">
        <v>84</v>
      </c>
      <c r="AH19" s="101" t="s">
        <v>92</v>
      </c>
      <c r="AI19" s="102" t="s">
        <v>96</v>
      </c>
      <c r="AJ19" s="101"/>
      <c r="AK19" s="102"/>
      <c r="AL19" s="101" t="s">
        <v>115</v>
      </c>
      <c r="AM19" s="102" t="s">
        <v>119</v>
      </c>
      <c r="AN19" s="101" t="s">
        <v>122</v>
      </c>
      <c r="AO19" s="102" t="s">
        <v>127</v>
      </c>
      <c r="AP19" s="101"/>
      <c r="AQ19" s="102"/>
      <c r="AR19" s="101"/>
      <c r="AS19" s="102"/>
    </row>
    <row r="20" spans="2:45" s="6" customFormat="1" ht="16.5" customHeight="1">
      <c r="B20" s="254"/>
      <c r="C20" s="255"/>
      <c r="D20" s="256"/>
      <c r="E20" s="255"/>
      <c r="F20" s="257"/>
      <c r="G20" s="258"/>
      <c r="H20" s="11"/>
      <c r="I20" s="200"/>
      <c r="J20" s="201"/>
      <c r="K20" s="26"/>
      <c r="L20" s="26"/>
      <c r="M20" s="66"/>
      <c r="N20" s="62"/>
      <c r="O20" s="202"/>
      <c r="P20" s="203"/>
      <c r="Q20" s="203"/>
      <c r="R20" s="63"/>
      <c r="S20" s="29"/>
      <c r="T20" s="204"/>
      <c r="U20" s="205"/>
      <c r="V20" s="30"/>
      <c r="W20" s="26"/>
      <c r="X20" s="4"/>
      <c r="Y20" s="28"/>
      <c r="Z20" s="4"/>
      <c r="AA20" s="4"/>
      <c r="AB20" s="26"/>
      <c r="AC20" s="5" t="str">
        <f t="shared" si="0"/>
        <v/>
      </c>
      <c r="AD20" s="31"/>
      <c r="AF20" s="101"/>
      <c r="AG20" s="102"/>
      <c r="AH20" s="101" t="s">
        <v>93</v>
      </c>
      <c r="AI20" s="102" t="s">
        <v>97</v>
      </c>
      <c r="AJ20" s="101"/>
      <c r="AK20" s="102"/>
      <c r="AL20" s="101"/>
      <c r="AM20" s="102"/>
      <c r="AN20" s="101" t="s">
        <v>123</v>
      </c>
      <c r="AO20" s="102" t="s">
        <v>128</v>
      </c>
      <c r="AP20" s="101"/>
      <c r="AQ20" s="102"/>
      <c r="AR20" s="101"/>
      <c r="AS20" s="102"/>
    </row>
    <row r="21" spans="2:45" s="6" customFormat="1" ht="16.5" customHeight="1" thickBot="1">
      <c r="B21" s="254"/>
      <c r="C21" s="255"/>
      <c r="D21" s="256"/>
      <c r="E21" s="255"/>
      <c r="F21" s="257"/>
      <c r="G21" s="258"/>
      <c r="H21" s="11"/>
      <c r="I21" s="200"/>
      <c r="J21" s="201"/>
      <c r="K21" s="26"/>
      <c r="L21" s="26"/>
      <c r="M21" s="66"/>
      <c r="N21" s="64"/>
      <c r="O21" s="267"/>
      <c r="P21" s="268"/>
      <c r="Q21" s="268"/>
      <c r="R21" s="65"/>
      <c r="S21" s="34"/>
      <c r="T21" s="204"/>
      <c r="U21" s="205"/>
      <c r="V21" s="30"/>
      <c r="W21" s="26"/>
      <c r="X21" s="4"/>
      <c r="Y21" s="110"/>
      <c r="Z21" s="4"/>
      <c r="AA21" s="4"/>
      <c r="AB21" s="35"/>
      <c r="AC21" s="5" t="str">
        <f t="shared" si="0"/>
        <v/>
      </c>
      <c r="AD21" s="36"/>
      <c r="AF21" s="101"/>
      <c r="AG21" s="102"/>
      <c r="AH21" s="101" t="s">
        <v>87</v>
      </c>
      <c r="AI21" s="102" t="s">
        <v>84</v>
      </c>
      <c r="AJ21" s="101"/>
      <c r="AK21" s="102"/>
      <c r="AL21" s="101"/>
      <c r="AM21" s="102"/>
      <c r="AN21" s="101"/>
      <c r="AO21" s="102"/>
      <c r="AP21" s="101"/>
      <c r="AQ21" s="102"/>
      <c r="AR21" s="101"/>
      <c r="AS21" s="102"/>
    </row>
    <row r="22" spans="2:45" ht="12" customHeight="1" thickBot="1">
      <c r="B22" s="265"/>
      <c r="C22" s="266"/>
      <c r="D22" s="310"/>
      <c r="E22" s="266"/>
      <c r="F22" s="295"/>
      <c r="G22" s="296"/>
      <c r="H22" s="12"/>
      <c r="I22" s="297" t="str">
        <f>IF(I14="","",AVERAGE(I14:J21))</f>
        <v/>
      </c>
      <c r="J22" s="298"/>
      <c r="K22" s="303" t="str">
        <f>IF(K14="","",AVERAGE(K14:K21))</f>
        <v/>
      </c>
      <c r="L22" s="303" t="str">
        <f>IF(L14="","",AVERAGE(L14:L21))</f>
        <v/>
      </c>
      <c r="M22" s="450" t="str">
        <f>IF(M14="","",AVERAGE(M14:M21))</f>
        <v/>
      </c>
      <c r="N22" s="453"/>
      <c r="O22" s="311" t="str">
        <f>IF(O14="","",AVERAGE(O14:Q21))</f>
        <v/>
      </c>
      <c r="P22" s="312"/>
      <c r="Q22" s="313"/>
      <c r="R22" s="292"/>
      <c r="S22" s="286" t="s">
        <v>61</v>
      </c>
      <c r="T22" s="286"/>
      <c r="U22" s="286"/>
      <c r="V22" s="286"/>
      <c r="W22" s="286"/>
      <c r="X22" s="286"/>
      <c r="Y22" s="287"/>
      <c r="Z22" s="435" t="str">
        <f>IF(Z14="","",AVERAGE(Z14:Z21))</f>
        <v/>
      </c>
      <c r="AA22" s="435" t="str">
        <f>IF(AA14="","",AVERAGE(AA14:AA21))</f>
        <v/>
      </c>
      <c r="AB22" s="467" t="str">
        <f>IF(AB14="","",AVERAGE(AB14:AB21))</f>
        <v/>
      </c>
      <c r="AC22" s="467" t="str">
        <f>IF(AC14="","",AVERAGE(AC14:AC21))</f>
        <v/>
      </c>
      <c r="AD22" s="470" t="str">
        <f>IF(AD14="","",AVERAGE(AD14:AD21))</f>
        <v/>
      </c>
      <c r="AF22" s="104"/>
      <c r="AG22" s="105"/>
      <c r="AH22" s="104"/>
      <c r="AI22" s="105"/>
      <c r="AJ22" s="104"/>
      <c r="AK22" s="105"/>
      <c r="AL22" s="104"/>
      <c r="AM22" s="105"/>
      <c r="AN22" s="104"/>
      <c r="AO22" s="105"/>
      <c r="AP22" s="104"/>
      <c r="AQ22" s="105"/>
      <c r="AR22" s="104"/>
      <c r="AS22" s="105"/>
    </row>
    <row r="23" spans="2:45" ht="12" customHeight="1">
      <c r="B23" s="306"/>
      <c r="C23" s="307"/>
      <c r="D23" s="307"/>
      <c r="E23" s="307"/>
      <c r="F23" s="307"/>
      <c r="G23" s="307"/>
      <c r="H23" s="307"/>
      <c r="I23" s="299"/>
      <c r="J23" s="300"/>
      <c r="K23" s="304"/>
      <c r="L23" s="304"/>
      <c r="M23" s="451"/>
      <c r="N23" s="454"/>
      <c r="O23" s="314"/>
      <c r="P23" s="315"/>
      <c r="Q23" s="316"/>
      <c r="R23" s="293"/>
      <c r="S23" s="288"/>
      <c r="T23" s="288"/>
      <c r="U23" s="288"/>
      <c r="V23" s="288"/>
      <c r="W23" s="288"/>
      <c r="X23" s="288"/>
      <c r="Y23" s="289"/>
      <c r="Z23" s="436"/>
      <c r="AA23" s="436"/>
      <c r="AB23" s="468"/>
      <c r="AC23" s="468"/>
      <c r="AD23" s="471"/>
    </row>
    <row r="24" spans="2:45" ht="9.75" customHeight="1" thickBot="1">
      <c r="B24" s="308"/>
      <c r="C24" s="309"/>
      <c r="D24" s="309"/>
      <c r="E24" s="309"/>
      <c r="F24" s="309"/>
      <c r="G24" s="309"/>
      <c r="H24" s="309"/>
      <c r="I24" s="301"/>
      <c r="J24" s="302"/>
      <c r="K24" s="305"/>
      <c r="L24" s="305"/>
      <c r="M24" s="452"/>
      <c r="N24" s="455"/>
      <c r="O24" s="317"/>
      <c r="P24" s="318"/>
      <c r="Q24" s="319"/>
      <c r="R24" s="294"/>
      <c r="S24" s="290"/>
      <c r="T24" s="290"/>
      <c r="U24" s="290"/>
      <c r="V24" s="290"/>
      <c r="W24" s="290"/>
      <c r="X24" s="290"/>
      <c r="Y24" s="291"/>
      <c r="Z24" s="437"/>
      <c r="AA24" s="437"/>
      <c r="AB24" s="469"/>
      <c r="AC24" s="469"/>
      <c r="AD24" s="472"/>
    </row>
    <row r="25" spans="2:45" ht="12.75" customHeight="1" thickTop="1">
      <c r="B25" s="428" t="s">
        <v>36</v>
      </c>
      <c r="C25" s="429"/>
      <c r="D25" s="430"/>
      <c r="E25" s="431" t="s">
        <v>34</v>
      </c>
      <c r="F25" s="429"/>
      <c r="G25" s="432"/>
      <c r="H25" s="463" t="s">
        <v>180</v>
      </c>
      <c r="I25" s="463"/>
      <c r="J25" s="464"/>
      <c r="K25" s="433"/>
      <c r="L25" s="433"/>
      <c r="M25" s="410" t="s">
        <v>35</v>
      </c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2"/>
      <c r="AB25" s="433"/>
      <c r="AC25" s="500"/>
      <c r="AD25" s="501"/>
      <c r="AF25" s="269" t="s">
        <v>37</v>
      </c>
      <c r="AG25" s="270"/>
      <c r="AH25" s="270"/>
      <c r="AI25" s="270"/>
      <c r="AJ25" s="271"/>
      <c r="AL25" s="275" t="s">
        <v>108</v>
      </c>
      <c r="AM25" s="276"/>
      <c r="AN25" s="277"/>
    </row>
    <row r="26" spans="2:45" ht="12.75" customHeight="1" thickBot="1">
      <c r="B26" s="346" t="s">
        <v>38</v>
      </c>
      <c r="C26" s="418"/>
      <c r="D26" s="419"/>
      <c r="E26" s="438" t="s">
        <v>39</v>
      </c>
      <c r="F26" s="418"/>
      <c r="G26" s="439"/>
      <c r="H26" s="465"/>
      <c r="I26" s="465"/>
      <c r="J26" s="466"/>
      <c r="K26" s="434"/>
      <c r="L26" s="434"/>
      <c r="M26" s="413" t="s">
        <v>138</v>
      </c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5"/>
      <c r="AB26" s="434"/>
      <c r="AC26" s="502"/>
      <c r="AD26" s="503"/>
      <c r="AF26" s="272"/>
      <c r="AG26" s="273"/>
      <c r="AH26" s="273"/>
      <c r="AI26" s="273"/>
      <c r="AJ26" s="274"/>
      <c r="AL26" s="278"/>
      <c r="AM26" s="279"/>
      <c r="AN26" s="280"/>
    </row>
    <row r="27" spans="2:45" ht="12.75">
      <c r="B27" s="420"/>
      <c r="C27" s="418"/>
      <c r="D27" s="419"/>
      <c r="E27" s="440"/>
      <c r="F27" s="418"/>
      <c r="G27" s="439"/>
      <c r="H27" s="444" t="s">
        <v>40</v>
      </c>
      <c r="I27" s="448" t="s">
        <v>24</v>
      </c>
      <c r="J27" s="473" t="s">
        <v>170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4"/>
      <c r="W27" s="281" t="s">
        <v>42</v>
      </c>
      <c r="X27" s="282"/>
      <c r="Y27" s="282"/>
      <c r="Z27" s="282"/>
      <c r="AA27" s="282"/>
      <c r="AB27" s="283"/>
      <c r="AC27" s="284"/>
      <c r="AD27" s="285"/>
      <c r="AF27" s="490" t="s">
        <v>48</v>
      </c>
      <c r="AG27" s="491"/>
      <c r="AH27" s="491"/>
      <c r="AI27" s="491"/>
      <c r="AJ27" s="492"/>
      <c r="AL27" s="482" t="s">
        <v>109</v>
      </c>
      <c r="AM27" s="483"/>
      <c r="AN27" s="484"/>
    </row>
    <row r="28" spans="2:45" ht="12.75">
      <c r="B28" s="420"/>
      <c r="C28" s="418"/>
      <c r="D28" s="419"/>
      <c r="E28" s="440"/>
      <c r="F28" s="418"/>
      <c r="G28" s="439"/>
      <c r="H28" s="445"/>
      <c r="I28" s="448"/>
      <c r="J28" s="474" t="s">
        <v>41</v>
      </c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6"/>
      <c r="W28" s="262" t="s">
        <v>43</v>
      </c>
      <c r="X28" s="263"/>
      <c r="Y28" s="263"/>
      <c r="Z28" s="263"/>
      <c r="AA28" s="263"/>
      <c r="AB28" s="264"/>
      <c r="AC28" s="260"/>
      <c r="AD28" s="495"/>
      <c r="AF28" s="337" t="s">
        <v>44</v>
      </c>
      <c r="AG28" s="338"/>
      <c r="AH28" s="338"/>
      <c r="AI28" s="338"/>
      <c r="AJ28" s="339"/>
      <c r="AL28" s="482" t="s">
        <v>110</v>
      </c>
      <c r="AM28" s="483"/>
      <c r="AN28" s="484"/>
    </row>
    <row r="29" spans="2:45" ht="13.5" thickBot="1">
      <c r="B29" s="421"/>
      <c r="C29" s="422"/>
      <c r="D29" s="423"/>
      <c r="E29" s="441"/>
      <c r="F29" s="442"/>
      <c r="G29" s="443"/>
      <c r="H29" s="445"/>
      <c r="I29" s="448"/>
      <c r="J29" s="477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9"/>
      <c r="W29" s="425" t="s">
        <v>100</v>
      </c>
      <c r="X29" s="426"/>
      <c r="Y29" s="426"/>
      <c r="Z29" s="426"/>
      <c r="AA29" s="426"/>
      <c r="AB29" s="427"/>
      <c r="AC29" s="480"/>
      <c r="AD29" s="481"/>
      <c r="AF29" s="337" t="s">
        <v>45</v>
      </c>
      <c r="AG29" s="338"/>
      <c r="AH29" s="338"/>
      <c r="AI29" s="338"/>
      <c r="AJ29" s="339"/>
      <c r="AL29" s="482" t="s">
        <v>80</v>
      </c>
      <c r="AM29" s="488"/>
      <c r="AN29" s="489"/>
    </row>
    <row r="30" spans="2:45" ht="15" customHeight="1">
      <c r="B30" s="343" t="s">
        <v>46</v>
      </c>
      <c r="C30" s="344"/>
      <c r="D30" s="345"/>
      <c r="E30" s="458" t="s">
        <v>29</v>
      </c>
      <c r="F30" s="459"/>
      <c r="G30" s="460"/>
      <c r="H30" s="446"/>
      <c r="I30" s="448"/>
      <c r="J30" s="493">
        <v>25000</v>
      </c>
      <c r="K30" s="461">
        <v>20000</v>
      </c>
      <c r="L30" s="461">
        <v>16000</v>
      </c>
      <c r="M30" s="461">
        <v>12500</v>
      </c>
      <c r="N30" s="461">
        <v>10000</v>
      </c>
      <c r="O30" s="461">
        <v>5000</v>
      </c>
      <c r="P30" s="461">
        <v>1250</v>
      </c>
      <c r="Q30" s="496">
        <v>630</v>
      </c>
      <c r="R30" s="496">
        <v>315</v>
      </c>
      <c r="S30" s="474">
        <v>160</v>
      </c>
      <c r="T30" s="498"/>
      <c r="U30" s="474">
        <v>80</v>
      </c>
      <c r="V30" s="476"/>
      <c r="W30" s="485" t="s">
        <v>47</v>
      </c>
      <c r="X30" s="486"/>
      <c r="Y30" s="486"/>
      <c r="Z30" s="486"/>
      <c r="AA30" s="486"/>
      <c r="AB30" s="486"/>
      <c r="AC30" s="486"/>
      <c r="AD30" s="487"/>
      <c r="AF30" s="337" t="s">
        <v>51</v>
      </c>
      <c r="AG30" s="338"/>
      <c r="AH30" s="338"/>
      <c r="AI30" s="338"/>
      <c r="AJ30" s="339"/>
      <c r="AL30" s="482" t="s">
        <v>72</v>
      </c>
      <c r="AM30" s="483"/>
      <c r="AN30" s="484"/>
    </row>
    <row r="31" spans="2:45" ht="12.75" customHeight="1">
      <c r="B31" s="346" t="s">
        <v>148</v>
      </c>
      <c r="C31" s="384"/>
      <c r="D31" s="385"/>
      <c r="E31" s="438" t="s">
        <v>50</v>
      </c>
      <c r="F31" s="418"/>
      <c r="G31" s="439"/>
      <c r="H31" s="447"/>
      <c r="I31" s="449"/>
      <c r="J31" s="494"/>
      <c r="K31" s="462"/>
      <c r="L31" s="462"/>
      <c r="M31" s="462"/>
      <c r="N31" s="462"/>
      <c r="O31" s="462"/>
      <c r="P31" s="462"/>
      <c r="Q31" s="497"/>
      <c r="R31" s="497"/>
      <c r="S31" s="477"/>
      <c r="T31" s="499"/>
      <c r="U31" s="477"/>
      <c r="V31" s="479"/>
      <c r="W31" s="120"/>
      <c r="X31" s="121"/>
      <c r="Y31" s="121"/>
      <c r="Z31" s="121"/>
      <c r="AA31" s="121"/>
      <c r="AB31" s="121"/>
      <c r="AC31" s="121"/>
      <c r="AD31" s="122"/>
      <c r="AF31" s="337" t="s">
        <v>179</v>
      </c>
      <c r="AG31" s="338"/>
      <c r="AH31" s="338"/>
      <c r="AI31" s="338"/>
      <c r="AJ31" s="339"/>
      <c r="AL31" s="482" t="s">
        <v>105</v>
      </c>
      <c r="AM31" s="483"/>
      <c r="AN31" s="484"/>
    </row>
    <row r="32" spans="2:45" ht="12.75">
      <c r="B32" s="386"/>
      <c r="C32" s="384"/>
      <c r="D32" s="385"/>
      <c r="E32" s="440"/>
      <c r="F32" s="418"/>
      <c r="G32" s="439"/>
      <c r="H32" s="60">
        <v>1</v>
      </c>
      <c r="I32" s="27"/>
      <c r="J32" s="37"/>
      <c r="K32" s="37"/>
      <c r="L32" s="37"/>
      <c r="M32" s="28"/>
      <c r="N32" s="28"/>
      <c r="O32" s="28"/>
      <c r="P32" s="28"/>
      <c r="Q32" s="28"/>
      <c r="R32" s="28"/>
      <c r="S32" s="400"/>
      <c r="T32" s="401"/>
      <c r="U32" s="394"/>
      <c r="V32" s="395"/>
      <c r="W32" s="123"/>
      <c r="X32" s="124"/>
      <c r="Y32" s="124"/>
      <c r="Z32" s="124"/>
      <c r="AA32" s="124"/>
      <c r="AB32" s="124"/>
      <c r="AC32" s="124"/>
      <c r="AD32" s="125"/>
      <c r="AF32" s="337" t="s">
        <v>181</v>
      </c>
      <c r="AG32" s="338"/>
      <c r="AH32" s="338"/>
      <c r="AI32" s="338"/>
      <c r="AJ32" s="339"/>
      <c r="AL32" s="482" t="s">
        <v>71</v>
      </c>
      <c r="AM32" s="483"/>
      <c r="AN32" s="484"/>
    </row>
    <row r="33" spans="2:40" ht="12.75">
      <c r="B33" s="386"/>
      <c r="C33" s="384"/>
      <c r="D33" s="385"/>
      <c r="E33" s="440"/>
      <c r="F33" s="418"/>
      <c r="G33" s="439"/>
      <c r="H33" s="60">
        <v>2</v>
      </c>
      <c r="I33" s="27"/>
      <c r="J33" s="37"/>
      <c r="K33" s="37"/>
      <c r="L33" s="37"/>
      <c r="M33" s="28"/>
      <c r="N33" s="28"/>
      <c r="O33" s="28"/>
      <c r="P33" s="28"/>
      <c r="Q33" s="28"/>
      <c r="R33" s="28"/>
      <c r="S33" s="400"/>
      <c r="T33" s="401"/>
      <c r="U33" s="394"/>
      <c r="V33" s="395"/>
      <c r="W33" s="123"/>
      <c r="X33" s="124"/>
      <c r="Y33" s="124"/>
      <c r="Z33" s="124"/>
      <c r="AA33" s="124"/>
      <c r="AB33" s="124"/>
      <c r="AC33" s="124"/>
      <c r="AD33" s="125"/>
      <c r="AF33" s="337" t="s">
        <v>52</v>
      </c>
      <c r="AG33" s="338"/>
      <c r="AH33" s="338"/>
      <c r="AI33" s="338"/>
      <c r="AJ33" s="339"/>
      <c r="AL33" s="482" t="s">
        <v>106</v>
      </c>
      <c r="AM33" s="483"/>
      <c r="AN33" s="484"/>
    </row>
    <row r="34" spans="2:40" ht="12.75">
      <c r="B34" s="386"/>
      <c r="C34" s="384"/>
      <c r="D34" s="385"/>
      <c r="E34" s="440"/>
      <c r="F34" s="418"/>
      <c r="G34" s="439"/>
      <c r="H34" s="60">
        <v>3</v>
      </c>
      <c r="I34" s="27"/>
      <c r="J34" s="37"/>
      <c r="K34" s="37"/>
      <c r="L34" s="37"/>
      <c r="M34" s="28"/>
      <c r="N34" s="28"/>
      <c r="O34" s="28"/>
      <c r="P34" s="28"/>
      <c r="Q34" s="28"/>
      <c r="R34" s="28"/>
      <c r="S34" s="400"/>
      <c r="T34" s="401"/>
      <c r="U34" s="394"/>
      <c r="V34" s="395"/>
      <c r="W34" s="123"/>
      <c r="X34" s="124"/>
      <c r="Y34" s="124"/>
      <c r="Z34" s="124"/>
      <c r="AA34" s="124"/>
      <c r="AB34" s="124"/>
      <c r="AC34" s="124"/>
      <c r="AD34" s="125"/>
      <c r="AF34" s="337" t="s">
        <v>53</v>
      </c>
      <c r="AG34" s="338"/>
      <c r="AH34" s="338"/>
      <c r="AI34" s="338"/>
      <c r="AJ34" s="339"/>
      <c r="AL34" s="482" t="s">
        <v>107</v>
      </c>
      <c r="AM34" s="483"/>
      <c r="AN34" s="484"/>
    </row>
    <row r="35" spans="2:40" ht="13.5" thickBot="1">
      <c r="B35" s="387"/>
      <c r="C35" s="388"/>
      <c r="D35" s="389"/>
      <c r="E35" s="456"/>
      <c r="F35" s="422"/>
      <c r="G35" s="457"/>
      <c r="H35" s="60">
        <v>4</v>
      </c>
      <c r="I35" s="27"/>
      <c r="J35" s="37"/>
      <c r="K35" s="37"/>
      <c r="L35" s="37"/>
      <c r="M35" s="28"/>
      <c r="N35" s="28"/>
      <c r="O35" s="28"/>
      <c r="P35" s="28"/>
      <c r="Q35" s="28"/>
      <c r="R35" s="28"/>
      <c r="S35" s="400"/>
      <c r="T35" s="401"/>
      <c r="U35" s="394"/>
      <c r="V35" s="395"/>
      <c r="W35" s="123"/>
      <c r="X35" s="124"/>
      <c r="Y35" s="124"/>
      <c r="Z35" s="124"/>
      <c r="AA35" s="124"/>
      <c r="AB35" s="124"/>
      <c r="AC35" s="124"/>
      <c r="AD35" s="125"/>
      <c r="AF35" s="337" t="s">
        <v>54</v>
      </c>
      <c r="AG35" s="338"/>
      <c r="AH35" s="338"/>
      <c r="AI35" s="338"/>
      <c r="AJ35" s="339"/>
      <c r="AL35" s="47"/>
      <c r="AM35" s="48"/>
      <c r="AN35" s="49"/>
    </row>
    <row r="36" spans="2:40" ht="13.5" thickBot="1">
      <c r="B36" s="343" t="s">
        <v>55</v>
      </c>
      <c r="C36" s="344"/>
      <c r="D36" s="345"/>
      <c r="E36" s="352" t="s">
        <v>30</v>
      </c>
      <c r="F36" s="344"/>
      <c r="G36" s="353"/>
      <c r="H36" s="61">
        <v>5</v>
      </c>
      <c r="I36" s="27"/>
      <c r="J36" s="37"/>
      <c r="K36" s="37"/>
      <c r="L36" s="37"/>
      <c r="M36" s="28"/>
      <c r="N36" s="28"/>
      <c r="O36" s="28"/>
      <c r="P36" s="28"/>
      <c r="Q36" s="28"/>
      <c r="R36" s="28"/>
      <c r="S36" s="400"/>
      <c r="T36" s="401"/>
      <c r="U36" s="394"/>
      <c r="V36" s="395"/>
      <c r="W36" s="126"/>
      <c r="X36" s="127"/>
      <c r="Y36" s="127"/>
      <c r="Z36" s="127"/>
      <c r="AA36" s="127"/>
      <c r="AB36" s="127"/>
      <c r="AC36" s="127"/>
      <c r="AD36" s="128"/>
      <c r="AF36" s="337" t="s">
        <v>56</v>
      </c>
      <c r="AG36" s="338"/>
      <c r="AH36" s="338"/>
      <c r="AI36" s="338"/>
      <c r="AJ36" s="339"/>
    </row>
    <row r="37" spans="2:40" ht="14.25" customHeight="1" thickTop="1" thickBot="1">
      <c r="B37" s="346" t="s">
        <v>149</v>
      </c>
      <c r="C37" s="347"/>
      <c r="D37" s="348"/>
      <c r="E37" s="346" t="s">
        <v>178</v>
      </c>
      <c r="F37" s="347"/>
      <c r="G37" s="348"/>
      <c r="H37" s="13"/>
      <c r="I37" s="38"/>
      <c r="J37" s="39"/>
      <c r="K37" s="39"/>
      <c r="L37" s="19"/>
      <c r="M37" s="19"/>
      <c r="N37" s="19"/>
      <c r="O37" s="19"/>
      <c r="P37" s="19"/>
      <c r="Q37" s="19"/>
      <c r="R37" s="40"/>
      <c r="S37" s="354"/>
      <c r="T37" s="366"/>
      <c r="U37" s="354"/>
      <c r="V37" s="355"/>
      <c r="W37" s="396" t="s">
        <v>139</v>
      </c>
      <c r="X37" s="397"/>
      <c r="Y37" s="397"/>
      <c r="Z37" s="403"/>
      <c r="AA37" s="403"/>
      <c r="AB37" s="403"/>
      <c r="AC37" s="403"/>
      <c r="AD37" s="404"/>
      <c r="AF37" s="337" t="s">
        <v>58</v>
      </c>
      <c r="AG37" s="338"/>
      <c r="AH37" s="338"/>
      <c r="AI37" s="338"/>
      <c r="AJ37" s="339"/>
    </row>
    <row r="38" spans="2:40" ht="13.5" thickTop="1">
      <c r="B38" s="346"/>
      <c r="C38" s="347"/>
      <c r="D38" s="348"/>
      <c r="E38" s="346"/>
      <c r="F38" s="347"/>
      <c r="G38" s="348"/>
      <c r="H38" s="55"/>
      <c r="I38" s="51"/>
      <c r="J38" s="52"/>
      <c r="K38" s="52"/>
      <c r="L38" s="53"/>
      <c r="M38" s="53"/>
      <c r="N38" s="53"/>
      <c r="O38" s="53"/>
      <c r="P38" s="53"/>
      <c r="Q38" s="53"/>
      <c r="R38" s="53"/>
      <c r="S38" s="340"/>
      <c r="T38" s="341"/>
      <c r="U38" s="340"/>
      <c r="V38" s="342"/>
      <c r="W38" s="398"/>
      <c r="X38" s="399"/>
      <c r="Y38" s="399"/>
      <c r="Z38" s="378"/>
      <c r="AA38" s="378"/>
      <c r="AB38" s="378"/>
      <c r="AC38" s="378"/>
      <c r="AD38" s="379"/>
      <c r="AF38" s="337" t="s">
        <v>59</v>
      </c>
      <c r="AG38" s="338"/>
      <c r="AH38" s="338"/>
      <c r="AI38" s="338"/>
      <c r="AJ38" s="339"/>
    </row>
    <row r="39" spans="2:40" ht="13.5" thickBot="1">
      <c r="B39" s="349"/>
      <c r="C39" s="350"/>
      <c r="D39" s="351"/>
      <c r="E39" s="349"/>
      <c r="F39" s="350"/>
      <c r="G39" s="351"/>
      <c r="H39" s="56"/>
      <c r="I39" s="54"/>
      <c r="J39" s="53"/>
      <c r="K39" s="53"/>
      <c r="L39" s="53"/>
      <c r="M39" s="53"/>
      <c r="N39" s="53"/>
      <c r="O39" s="53"/>
      <c r="P39" s="53"/>
      <c r="Q39" s="53"/>
      <c r="R39" s="53"/>
      <c r="S39" s="362"/>
      <c r="T39" s="363"/>
      <c r="U39" s="362"/>
      <c r="V39" s="402"/>
      <c r="W39" s="364" t="s">
        <v>140</v>
      </c>
      <c r="X39" s="365"/>
      <c r="Y39" s="365"/>
      <c r="Z39" s="330"/>
      <c r="AA39" s="330"/>
      <c r="AB39" s="330"/>
      <c r="AC39" s="330"/>
      <c r="AD39" s="331"/>
      <c r="AF39" s="337" t="s">
        <v>60</v>
      </c>
      <c r="AG39" s="338"/>
      <c r="AH39" s="338"/>
      <c r="AI39" s="338"/>
      <c r="AJ39" s="339"/>
    </row>
    <row r="40" spans="2:40" ht="13.5" customHeight="1" thickBot="1">
      <c r="B40" s="322" t="s">
        <v>61</v>
      </c>
      <c r="C40" s="323"/>
      <c r="D40" s="323"/>
      <c r="E40" s="323"/>
      <c r="F40" s="323"/>
      <c r="G40" s="323"/>
      <c r="H40" s="324"/>
      <c r="I40" s="46"/>
      <c r="J40" s="16" t="str">
        <f t="shared" ref="J40:R40" si="1">IF(J32="","",AVERAGE(J32:J36))</f>
        <v/>
      </c>
      <c r="K40" s="16" t="str">
        <f t="shared" si="1"/>
        <v/>
      </c>
      <c r="L40" s="16" t="str">
        <f t="shared" si="1"/>
        <v/>
      </c>
      <c r="M40" s="16" t="str">
        <f t="shared" si="1"/>
        <v/>
      </c>
      <c r="N40" s="16" t="str">
        <f t="shared" si="1"/>
        <v/>
      </c>
      <c r="O40" s="16" t="str">
        <f t="shared" si="1"/>
        <v/>
      </c>
      <c r="P40" s="16" t="str">
        <f t="shared" si="1"/>
        <v/>
      </c>
      <c r="Q40" s="16" t="str">
        <f t="shared" si="1"/>
        <v/>
      </c>
      <c r="R40" s="16" t="str">
        <f t="shared" si="1"/>
        <v/>
      </c>
      <c r="S40" s="360" t="str">
        <f>IF(S32="","",AVERAGE(S32:T36))</f>
        <v/>
      </c>
      <c r="T40" s="361"/>
      <c r="U40" s="360" t="str">
        <f>IF(U32="","",AVERAGE(U32:V36))</f>
        <v/>
      </c>
      <c r="V40" s="361"/>
      <c r="W40" s="328" t="s">
        <v>141</v>
      </c>
      <c r="X40" s="329"/>
      <c r="Y40" s="329"/>
      <c r="Z40" s="330"/>
      <c r="AA40" s="330"/>
      <c r="AB40" s="330"/>
      <c r="AC40" s="330"/>
      <c r="AD40" s="331"/>
      <c r="AF40" s="332"/>
      <c r="AG40" s="333"/>
      <c r="AH40" s="333"/>
      <c r="AI40" s="333"/>
      <c r="AJ40" s="334"/>
    </row>
    <row r="41" spans="2:40" ht="13.5" customHeight="1" thickBot="1">
      <c r="B41" s="325"/>
      <c r="C41" s="326"/>
      <c r="D41" s="326"/>
      <c r="E41" s="326"/>
      <c r="F41" s="326"/>
      <c r="G41" s="326"/>
      <c r="H41" s="327"/>
      <c r="I41" s="57" t="str">
        <f>IF(H38="","","QA")</f>
        <v/>
      </c>
      <c r="J41" s="58" t="str">
        <f t="shared" ref="J41:R41" si="2">IF(J38="","",AVERAGE(J38:J39))</f>
        <v/>
      </c>
      <c r="K41" s="58" t="str">
        <f t="shared" si="2"/>
        <v/>
      </c>
      <c r="L41" s="58" t="str">
        <f t="shared" si="2"/>
        <v/>
      </c>
      <c r="M41" s="58" t="str">
        <f t="shared" si="2"/>
        <v/>
      </c>
      <c r="N41" s="58" t="str">
        <f t="shared" si="2"/>
        <v/>
      </c>
      <c r="O41" s="58" t="str">
        <f t="shared" si="2"/>
        <v/>
      </c>
      <c r="P41" s="58" t="str">
        <f t="shared" si="2"/>
        <v/>
      </c>
      <c r="Q41" s="58" t="str">
        <f t="shared" si="2"/>
        <v/>
      </c>
      <c r="R41" s="58" t="str">
        <f t="shared" si="2"/>
        <v/>
      </c>
      <c r="S41" s="335" t="str">
        <f>IF(S38="","",AVERAGE(S38:T39))</f>
        <v/>
      </c>
      <c r="T41" s="336"/>
      <c r="U41" s="335" t="str">
        <f>IF(U38="","",AVERAGE(U38:V39))</f>
        <v/>
      </c>
      <c r="V41" s="336"/>
      <c r="W41" s="364" t="s">
        <v>142</v>
      </c>
      <c r="X41" s="365"/>
      <c r="Y41" s="365"/>
      <c r="Z41" s="380"/>
      <c r="AA41" s="380"/>
      <c r="AB41" s="380"/>
      <c r="AC41" s="380"/>
      <c r="AD41" s="381"/>
    </row>
    <row r="42" spans="2:40" ht="13.5" customHeight="1" thickTop="1" thickBot="1">
      <c r="B42" s="382" t="s">
        <v>63</v>
      </c>
      <c r="C42" s="383"/>
      <c r="D42" s="383"/>
      <c r="E42" s="383"/>
      <c r="F42" s="383"/>
      <c r="G42" s="383"/>
      <c r="H42" s="383"/>
      <c r="I42" s="383"/>
      <c r="J42" s="19"/>
      <c r="K42" s="19"/>
      <c r="L42" s="19"/>
      <c r="M42" s="19"/>
      <c r="N42" s="19"/>
      <c r="O42" s="19"/>
      <c r="P42" s="19"/>
      <c r="Q42" s="19"/>
      <c r="R42" s="19"/>
      <c r="S42" s="405"/>
      <c r="T42" s="406"/>
      <c r="U42" s="354"/>
      <c r="V42" s="355"/>
      <c r="W42" s="356"/>
      <c r="X42" s="357"/>
      <c r="Y42" s="357"/>
      <c r="Z42" s="358" t="s">
        <v>64</v>
      </c>
      <c r="AA42" s="358"/>
      <c r="AB42" s="358"/>
      <c r="AC42" s="358"/>
      <c r="AD42" s="359"/>
      <c r="AH42" s="115"/>
      <c r="AI42" s="116"/>
    </row>
    <row r="43" spans="2:40" ht="13.5" customHeight="1" thickTop="1">
      <c r="B43" s="368" t="s">
        <v>65</v>
      </c>
      <c r="C43" s="369"/>
      <c r="D43" s="369"/>
      <c r="E43" s="369"/>
      <c r="F43" s="369"/>
      <c r="G43" s="369"/>
      <c r="H43" s="369"/>
      <c r="I43" s="369"/>
      <c r="J43" s="20"/>
      <c r="K43" s="20" t="s">
        <v>166</v>
      </c>
      <c r="L43" s="20" t="s">
        <v>166</v>
      </c>
      <c r="M43" s="20" t="s">
        <v>166</v>
      </c>
      <c r="N43" s="20" t="s">
        <v>166</v>
      </c>
      <c r="O43" s="20" t="s">
        <v>166</v>
      </c>
      <c r="P43" s="20" t="s">
        <v>167</v>
      </c>
      <c r="Q43" s="20" t="s">
        <v>168</v>
      </c>
      <c r="R43" s="20" t="s">
        <v>168</v>
      </c>
      <c r="S43" s="370" t="s">
        <v>169</v>
      </c>
      <c r="T43" s="371"/>
      <c r="U43" s="372" t="s">
        <v>169</v>
      </c>
      <c r="V43" s="373"/>
      <c r="W43" s="320" t="s">
        <v>66</v>
      </c>
      <c r="X43" s="321"/>
      <c r="Y43" s="321"/>
      <c r="Z43" s="367"/>
      <c r="AA43" s="367"/>
      <c r="AB43" s="119" t="s">
        <v>67</v>
      </c>
      <c r="AC43" s="367"/>
      <c r="AD43" s="393"/>
      <c r="AH43" s="115"/>
      <c r="AI43" s="117"/>
    </row>
    <row r="44" spans="2:40" ht="13.5" customHeight="1" thickBot="1">
      <c r="B44" s="374" t="s">
        <v>68</v>
      </c>
      <c r="C44" s="375"/>
      <c r="D44" s="375"/>
      <c r="E44" s="375"/>
      <c r="F44" s="375"/>
      <c r="G44" s="375"/>
      <c r="H44" s="375"/>
      <c r="I44" s="375"/>
      <c r="J44" s="22"/>
      <c r="K44" s="22">
        <v>10</v>
      </c>
      <c r="L44" s="22">
        <v>10</v>
      </c>
      <c r="M44" s="22">
        <v>10</v>
      </c>
      <c r="N44" s="22">
        <v>10</v>
      </c>
      <c r="O44" s="22">
        <v>10</v>
      </c>
      <c r="P44" s="22">
        <v>6</v>
      </c>
      <c r="Q44" s="22">
        <v>5</v>
      </c>
      <c r="R44" s="22">
        <v>4</v>
      </c>
      <c r="S44" s="376">
        <v>3</v>
      </c>
      <c r="T44" s="377"/>
      <c r="U44" s="23">
        <v>3</v>
      </c>
      <c r="V44" s="24"/>
      <c r="W44" s="390" t="s">
        <v>69</v>
      </c>
      <c r="X44" s="391"/>
      <c r="Y44" s="391"/>
      <c r="Z44" s="391"/>
      <c r="AA44" s="391"/>
      <c r="AB44" s="391"/>
      <c r="AC44" s="391"/>
      <c r="AD44" s="392"/>
      <c r="AH44" s="115"/>
      <c r="AI44" s="117"/>
    </row>
    <row r="45" spans="2:40" ht="13.5" customHeight="1">
      <c r="B45" s="84"/>
      <c r="C45" s="84"/>
      <c r="D45" s="84"/>
      <c r="E45" s="84"/>
      <c r="F45" s="84"/>
      <c r="G45" s="84"/>
      <c r="H45" s="84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  <c r="V45" s="87"/>
      <c r="W45" s="88"/>
      <c r="X45" s="88"/>
      <c r="Y45" s="88"/>
      <c r="Z45" s="88"/>
      <c r="AA45" s="88"/>
      <c r="AB45" s="88"/>
      <c r="AC45" s="88"/>
      <c r="AD45" s="88"/>
      <c r="AH45" s="115"/>
      <c r="AI45" s="117"/>
    </row>
    <row r="46" spans="2:40" ht="12.75">
      <c r="B46" s="89" t="s">
        <v>182</v>
      </c>
      <c r="C46" s="89"/>
      <c r="D46" s="89"/>
      <c r="E46" s="89"/>
      <c r="F46" s="89"/>
      <c r="G46" s="89"/>
      <c r="H46" s="89"/>
      <c r="I46" s="89"/>
      <c r="W46" s="89"/>
      <c r="X46" s="89"/>
      <c r="Y46" s="89"/>
      <c r="Z46" s="89"/>
      <c r="AA46" s="89"/>
      <c r="AB46" s="89"/>
      <c r="AC46" s="89"/>
      <c r="AD46" s="90" t="s">
        <v>172</v>
      </c>
      <c r="AH46" s="115"/>
      <c r="AI46" s="117"/>
    </row>
    <row r="47" spans="2:40" ht="9" customHeight="1">
      <c r="B47" s="25"/>
      <c r="C47" s="25"/>
      <c r="D47" s="25"/>
      <c r="E47" s="25"/>
      <c r="AH47" s="115"/>
      <c r="AI47" s="117"/>
    </row>
    <row r="48" spans="2:40" ht="11.25">
      <c r="AH48" s="115"/>
      <c r="AI48" s="117"/>
    </row>
    <row r="49" spans="2:35" ht="11.25" customHeight="1">
      <c r="B49" s="112"/>
      <c r="C49" s="112"/>
      <c r="D49" s="112"/>
      <c r="E49" s="112"/>
      <c r="F49" s="112"/>
      <c r="G49" s="112"/>
      <c r="H49" s="112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AH49" s="115"/>
      <c r="AI49" s="117"/>
    </row>
    <row r="50" spans="2:35" ht="11.25" customHeight="1">
      <c r="B50" s="112"/>
      <c r="C50" s="112"/>
      <c r="D50" s="112"/>
      <c r="E50" s="112"/>
      <c r="F50" s="112"/>
      <c r="G50" s="112"/>
      <c r="H50" s="112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AH50" s="115"/>
      <c r="AI50" s="117"/>
    </row>
    <row r="51" spans="2:35" ht="12" customHeight="1">
      <c r="B51" s="112"/>
      <c r="C51" s="112"/>
      <c r="D51" s="112"/>
      <c r="E51" s="112"/>
      <c r="F51" s="112"/>
      <c r="G51" s="112"/>
      <c r="H51" s="112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AH51" s="118"/>
      <c r="AI51" s="115"/>
    </row>
    <row r="52" spans="2:35" ht="9" customHeight="1">
      <c r="B52" s="113"/>
      <c r="C52" s="113"/>
      <c r="D52" s="113"/>
      <c r="E52" s="113"/>
      <c r="F52" s="113"/>
      <c r="G52" s="113"/>
      <c r="H52" s="113"/>
      <c r="I52" s="114"/>
      <c r="J52" s="114"/>
      <c r="K52" s="114"/>
      <c r="L52" s="114"/>
      <c r="M52" s="114"/>
      <c r="N52" s="114"/>
      <c r="O52" s="111"/>
      <c r="P52" s="111"/>
      <c r="Q52" s="111"/>
      <c r="R52" s="111"/>
      <c r="S52" s="111"/>
      <c r="T52" s="111"/>
      <c r="U52" s="111"/>
    </row>
    <row r="53" spans="2:35" ht="9" customHeight="1">
      <c r="B53" s="113"/>
      <c r="C53" s="113"/>
      <c r="D53" s="113"/>
      <c r="E53" s="113"/>
      <c r="F53" s="113"/>
      <c r="G53" s="113"/>
      <c r="H53" s="113"/>
      <c r="I53" s="114"/>
      <c r="J53" s="114"/>
      <c r="K53" s="114"/>
      <c r="L53" s="114"/>
      <c r="M53" s="114"/>
      <c r="N53" s="114"/>
      <c r="O53" s="111"/>
      <c r="P53" s="111"/>
      <c r="Q53" s="111"/>
      <c r="R53" s="111"/>
      <c r="S53" s="111"/>
      <c r="T53" s="111"/>
      <c r="U53" s="111"/>
    </row>
    <row r="54" spans="2:35" ht="9.75" customHeight="1">
      <c r="B54" s="113"/>
      <c r="C54" s="113"/>
      <c r="D54" s="113"/>
      <c r="E54" s="113"/>
      <c r="F54" s="113"/>
      <c r="G54" s="113"/>
      <c r="H54" s="113"/>
      <c r="I54" s="114"/>
      <c r="J54" s="114"/>
      <c r="K54" s="114"/>
      <c r="L54" s="114"/>
      <c r="M54" s="114"/>
      <c r="N54" s="114"/>
      <c r="O54" s="111"/>
      <c r="P54" s="111"/>
      <c r="Q54" s="111"/>
      <c r="R54" s="111"/>
      <c r="S54" s="111"/>
      <c r="T54" s="111"/>
      <c r="U54" s="111"/>
    </row>
    <row r="55" spans="2:35" ht="9" customHeight="1">
      <c r="B55" s="113"/>
      <c r="C55" s="113"/>
      <c r="D55" s="113"/>
      <c r="E55" s="113"/>
      <c r="F55" s="113"/>
      <c r="G55" s="113"/>
      <c r="H55" s="113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2:35" ht="9" customHeight="1">
      <c r="B56" s="113"/>
      <c r="C56" s="113"/>
      <c r="D56" s="113"/>
      <c r="E56" s="113"/>
      <c r="F56" s="113"/>
      <c r="G56" s="113"/>
      <c r="H56" s="113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2:35" ht="9.75" customHeight="1">
      <c r="B57" s="113"/>
      <c r="C57" s="113"/>
      <c r="D57" s="113"/>
      <c r="E57" s="113"/>
      <c r="F57" s="113"/>
      <c r="G57" s="113"/>
      <c r="H57" s="113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2:35" ht="9" customHeight="1">
      <c r="B58" s="113"/>
      <c r="C58" s="113"/>
      <c r="D58" s="113"/>
      <c r="E58" s="113"/>
      <c r="F58" s="113"/>
      <c r="G58" s="113"/>
      <c r="H58" s="113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2:35" ht="9" customHeight="1">
      <c r="B59" s="113"/>
      <c r="C59" s="113"/>
      <c r="D59" s="113"/>
      <c r="E59" s="113"/>
      <c r="F59" s="113"/>
      <c r="G59" s="113"/>
      <c r="H59" s="113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2:35" ht="9.75" customHeight="1">
      <c r="B60" s="113"/>
      <c r="C60" s="113"/>
      <c r="D60" s="113"/>
      <c r="E60" s="113"/>
      <c r="F60" s="113"/>
      <c r="G60" s="113"/>
      <c r="H60" s="113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2:35" ht="9" customHeight="1">
      <c r="B61" s="113"/>
      <c r="C61" s="113"/>
      <c r="D61" s="113"/>
      <c r="E61" s="113"/>
      <c r="F61" s="113"/>
      <c r="G61" s="113"/>
      <c r="H61" s="113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2:35" ht="9" customHeight="1">
      <c r="B62" s="113"/>
      <c r="C62" s="113"/>
      <c r="D62" s="113"/>
      <c r="E62" s="113"/>
      <c r="F62" s="113"/>
      <c r="G62" s="113"/>
      <c r="H62" s="113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2:35" ht="9.75" customHeight="1">
      <c r="B63" s="113"/>
      <c r="C63" s="113"/>
      <c r="D63" s="113"/>
      <c r="E63" s="113"/>
      <c r="F63" s="113"/>
      <c r="G63" s="113"/>
      <c r="H63" s="113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2:35" ht="9" customHeight="1">
      <c r="B64" s="113"/>
      <c r="C64" s="113"/>
      <c r="D64" s="113"/>
      <c r="E64" s="113"/>
      <c r="F64" s="113"/>
      <c r="G64" s="113"/>
      <c r="H64" s="113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2:21" ht="9" customHeight="1">
      <c r="B65" s="113"/>
      <c r="C65" s="113"/>
      <c r="D65" s="113"/>
      <c r="E65" s="113"/>
      <c r="F65" s="113"/>
      <c r="G65" s="113"/>
      <c r="H65" s="113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2:21" ht="9" customHeight="1">
      <c r="B66" s="113"/>
      <c r="C66" s="113"/>
      <c r="D66" s="113"/>
      <c r="E66" s="113"/>
      <c r="F66" s="113"/>
      <c r="G66" s="113"/>
      <c r="H66" s="113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2:21" ht="9" customHeight="1">
      <c r="B67" s="113"/>
      <c r="C67" s="113"/>
      <c r="D67" s="113"/>
      <c r="E67" s="113"/>
      <c r="F67" s="113"/>
      <c r="G67" s="113"/>
      <c r="H67" s="113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2:21" ht="9" customHeight="1">
      <c r="B68" s="113"/>
      <c r="C68" s="113"/>
      <c r="D68" s="113"/>
      <c r="E68" s="113"/>
      <c r="F68" s="113"/>
      <c r="G68" s="113"/>
      <c r="H68" s="113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2:21" ht="9" customHeight="1">
      <c r="B69" s="113"/>
      <c r="C69" s="113"/>
      <c r="D69" s="113"/>
      <c r="E69" s="113"/>
      <c r="F69" s="113"/>
      <c r="G69" s="113"/>
      <c r="H69" s="113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</sheetData>
  <sheetProtection sheet="1" scenarios="1" formatCells="0" formatColumns="0" formatRows="0"/>
  <dataConsolidate/>
  <mergeCells count="249">
    <mergeCell ref="AF35:AJ35"/>
    <mergeCell ref="AF37:AJ37"/>
    <mergeCell ref="AF31:AJ31"/>
    <mergeCell ref="AF33:AJ33"/>
    <mergeCell ref="AR15:AS15"/>
    <mergeCell ref="Q30:Q31"/>
    <mergeCell ref="R30:R31"/>
    <mergeCell ref="S30:T31"/>
    <mergeCell ref="U30:V31"/>
    <mergeCell ref="AC25:AD26"/>
    <mergeCell ref="S33:T33"/>
    <mergeCell ref="U33:V33"/>
    <mergeCell ref="AL33:AN33"/>
    <mergeCell ref="S34:T34"/>
    <mergeCell ref="U34:V34"/>
    <mergeCell ref="AF34:AJ34"/>
    <mergeCell ref="AL34:AN34"/>
    <mergeCell ref="S32:T32"/>
    <mergeCell ref="U32:V32"/>
    <mergeCell ref="AF32:AJ32"/>
    <mergeCell ref="AL32:AN32"/>
    <mergeCell ref="AN15:AO15"/>
    <mergeCell ref="AB22:AB24"/>
    <mergeCell ref="AC22:AC24"/>
    <mergeCell ref="AD22:AD24"/>
    <mergeCell ref="AJ15:AK15"/>
    <mergeCell ref="J27:V27"/>
    <mergeCell ref="J28:V29"/>
    <mergeCell ref="T21:U21"/>
    <mergeCell ref="AC29:AD29"/>
    <mergeCell ref="AL29:AN29"/>
    <mergeCell ref="AF29:AJ29"/>
    <mergeCell ref="AF27:AJ27"/>
    <mergeCell ref="AL27:AN27"/>
    <mergeCell ref="AC28:AD28"/>
    <mergeCell ref="AF28:AJ28"/>
    <mergeCell ref="AL28:AN28"/>
    <mergeCell ref="E30:G30"/>
    <mergeCell ref="K30:K31"/>
    <mergeCell ref="L30:L31"/>
    <mergeCell ref="M30:M31"/>
    <mergeCell ref="N30:N31"/>
    <mergeCell ref="H25:J26"/>
    <mergeCell ref="O30:O31"/>
    <mergeCell ref="P30:P31"/>
    <mergeCell ref="AL15:AM15"/>
    <mergeCell ref="AL31:AN31"/>
    <mergeCell ref="W30:AD30"/>
    <mergeCell ref="AF30:AJ30"/>
    <mergeCell ref="AL30:AN30"/>
    <mergeCell ref="J30:J31"/>
    <mergeCell ref="B15:H15"/>
    <mergeCell ref="M25:AA25"/>
    <mergeCell ref="M26:AA26"/>
    <mergeCell ref="T12:U12"/>
    <mergeCell ref="S12:S13"/>
    <mergeCell ref="V12:V13"/>
    <mergeCell ref="W12:W13"/>
    <mergeCell ref="B26:D29"/>
    <mergeCell ref="B13:C13"/>
    <mergeCell ref="W29:AB29"/>
    <mergeCell ref="B25:D25"/>
    <mergeCell ref="E25:G25"/>
    <mergeCell ref="K25:K26"/>
    <mergeCell ref="L25:L26"/>
    <mergeCell ref="AB25:AB26"/>
    <mergeCell ref="Z22:Z24"/>
    <mergeCell ref="AA22:AA24"/>
    <mergeCell ref="E26:G29"/>
    <mergeCell ref="H27:H31"/>
    <mergeCell ref="I27:I31"/>
    <mergeCell ref="M22:M24"/>
    <mergeCell ref="N22:N24"/>
    <mergeCell ref="E31:G35"/>
    <mergeCell ref="B30:D30"/>
    <mergeCell ref="W41:Y41"/>
    <mergeCell ref="U40:V40"/>
    <mergeCell ref="Z43:AA43"/>
    <mergeCell ref="AP15:AQ15"/>
    <mergeCell ref="B43:I43"/>
    <mergeCell ref="S43:T43"/>
    <mergeCell ref="U43:V43"/>
    <mergeCell ref="B44:I44"/>
    <mergeCell ref="S44:T44"/>
    <mergeCell ref="Z38:AD38"/>
    <mergeCell ref="Z39:AD39"/>
    <mergeCell ref="Z41:AD41"/>
    <mergeCell ref="B42:I42"/>
    <mergeCell ref="B31:D35"/>
    <mergeCell ref="W44:AD44"/>
    <mergeCell ref="AC43:AD43"/>
    <mergeCell ref="U35:V35"/>
    <mergeCell ref="W37:Y38"/>
    <mergeCell ref="S36:T36"/>
    <mergeCell ref="U36:V36"/>
    <mergeCell ref="U39:V39"/>
    <mergeCell ref="S35:T35"/>
    <mergeCell ref="Z37:AD37"/>
    <mergeCell ref="S42:T42"/>
    <mergeCell ref="W43:Y43"/>
    <mergeCell ref="B40:H41"/>
    <mergeCell ref="W40:Y40"/>
    <mergeCell ref="Z40:AD40"/>
    <mergeCell ref="AF40:AJ40"/>
    <mergeCell ref="S41:T41"/>
    <mergeCell ref="AF38:AJ38"/>
    <mergeCell ref="AF39:AJ39"/>
    <mergeCell ref="AF36:AJ36"/>
    <mergeCell ref="S38:T38"/>
    <mergeCell ref="U38:V38"/>
    <mergeCell ref="B36:D36"/>
    <mergeCell ref="B37:D39"/>
    <mergeCell ref="E36:G36"/>
    <mergeCell ref="E37:G39"/>
    <mergeCell ref="U42:V42"/>
    <mergeCell ref="W42:Y42"/>
    <mergeCell ref="Z42:AD42"/>
    <mergeCell ref="S40:T40"/>
    <mergeCell ref="S39:T39"/>
    <mergeCell ref="W39:Y39"/>
    <mergeCell ref="S37:T37"/>
    <mergeCell ref="U37:V37"/>
    <mergeCell ref="U41:V41"/>
    <mergeCell ref="AF25:AJ26"/>
    <mergeCell ref="AL25:AN25"/>
    <mergeCell ref="AL26:AN26"/>
    <mergeCell ref="W27:AB27"/>
    <mergeCell ref="AC27:AD27"/>
    <mergeCell ref="S22:Y24"/>
    <mergeCell ref="R22:R24"/>
    <mergeCell ref="F22:G22"/>
    <mergeCell ref="I22:J24"/>
    <mergeCell ref="K22:K24"/>
    <mergeCell ref="L22:L24"/>
    <mergeCell ref="B23:H24"/>
    <mergeCell ref="D22:E22"/>
    <mergeCell ref="O22:Q24"/>
    <mergeCell ref="B22:C22"/>
    <mergeCell ref="I20:J20"/>
    <mergeCell ref="O20:Q20"/>
    <mergeCell ref="T20:U20"/>
    <mergeCell ref="B21:C21"/>
    <mergeCell ref="D21:E21"/>
    <mergeCell ref="F21:G21"/>
    <mergeCell ref="I21:J21"/>
    <mergeCell ref="O21:Q21"/>
    <mergeCell ref="B19:C19"/>
    <mergeCell ref="D19:E19"/>
    <mergeCell ref="F19:G19"/>
    <mergeCell ref="I19:J19"/>
    <mergeCell ref="O19:Q19"/>
    <mergeCell ref="T19:U19"/>
    <mergeCell ref="B20:C20"/>
    <mergeCell ref="D20:E20"/>
    <mergeCell ref="F20:G20"/>
    <mergeCell ref="B18:C18"/>
    <mergeCell ref="D18:E18"/>
    <mergeCell ref="F18:G18"/>
    <mergeCell ref="I18:J18"/>
    <mergeCell ref="O18:Q18"/>
    <mergeCell ref="T18:U18"/>
    <mergeCell ref="I16:J16"/>
    <mergeCell ref="O16:Q16"/>
    <mergeCell ref="T16:U16"/>
    <mergeCell ref="B17:C17"/>
    <mergeCell ref="D17:E17"/>
    <mergeCell ref="F17:G17"/>
    <mergeCell ref="I17:J17"/>
    <mergeCell ref="O17:Q17"/>
    <mergeCell ref="T17:U17"/>
    <mergeCell ref="AF15:AG15"/>
    <mergeCell ref="AH15:AI15"/>
    <mergeCell ref="I12:J12"/>
    <mergeCell ref="O12:Q12"/>
    <mergeCell ref="AF14:AI14"/>
    <mergeCell ref="X12:X13"/>
    <mergeCell ref="Y12:Y13"/>
    <mergeCell ref="I13:J13"/>
    <mergeCell ref="O13:Q13"/>
    <mergeCell ref="N12:N13"/>
    <mergeCell ref="T13:U13"/>
    <mergeCell ref="R12:R13"/>
    <mergeCell ref="B14:C14"/>
    <mergeCell ref="I14:J14"/>
    <mergeCell ref="O14:Q14"/>
    <mergeCell ref="T14:U14"/>
    <mergeCell ref="AA8:AA9"/>
    <mergeCell ref="AB8:AC9"/>
    <mergeCell ref="M9:Q9"/>
    <mergeCell ref="B10:C12"/>
    <mergeCell ref="D10:H11"/>
    <mergeCell ref="I10:M11"/>
    <mergeCell ref="S10:AD11"/>
    <mergeCell ref="K8:K9"/>
    <mergeCell ref="D12:D13"/>
    <mergeCell ref="E12:E13"/>
    <mergeCell ref="F12:F13"/>
    <mergeCell ref="G12:G13"/>
    <mergeCell ref="H12:H13"/>
    <mergeCell ref="N10:R11"/>
    <mergeCell ref="AD8:AD9"/>
    <mergeCell ref="B1:Y3"/>
    <mergeCell ref="Z1:AD3"/>
    <mergeCell ref="B4:E9"/>
    <mergeCell ref="F4:H4"/>
    <mergeCell ref="I4:L5"/>
    <mergeCell ref="M4:Q4"/>
    <mergeCell ref="Y8:Z9"/>
    <mergeCell ref="R9:X9"/>
    <mergeCell ref="M6:Q6"/>
    <mergeCell ref="AA4:AA5"/>
    <mergeCell ref="AD6:AD7"/>
    <mergeCell ref="M7:Q7"/>
    <mergeCell ref="U7:X7"/>
    <mergeCell ref="F8:F9"/>
    <mergeCell ref="G8:G9"/>
    <mergeCell ref="H8:H9"/>
    <mergeCell ref="I8:I9"/>
    <mergeCell ref="R8:X8"/>
    <mergeCell ref="R4:T4"/>
    <mergeCell ref="R5:T5"/>
    <mergeCell ref="AB4:AC4"/>
    <mergeCell ref="AB5:AC5"/>
    <mergeCell ref="U4:X4"/>
    <mergeCell ref="Y4:Z5"/>
    <mergeCell ref="W31:AD36"/>
    <mergeCell ref="F5:H5"/>
    <mergeCell ref="R7:T7"/>
    <mergeCell ref="J8:J9"/>
    <mergeCell ref="L8:L9"/>
    <mergeCell ref="AA6:AA7"/>
    <mergeCell ref="U6:X6"/>
    <mergeCell ref="Y6:Z7"/>
    <mergeCell ref="M8:Q8"/>
    <mergeCell ref="R6:T6"/>
    <mergeCell ref="F6:H6"/>
    <mergeCell ref="I6:I7"/>
    <mergeCell ref="J6:J7"/>
    <mergeCell ref="K6:K7"/>
    <mergeCell ref="L6:L7"/>
    <mergeCell ref="M5:Q5"/>
    <mergeCell ref="U5:X5"/>
    <mergeCell ref="AD4:AD5"/>
    <mergeCell ref="AB7:AC7"/>
    <mergeCell ref="AB6:AC6"/>
    <mergeCell ref="I15:J15"/>
    <mergeCell ref="O15:Q15"/>
    <mergeCell ref="T15:U15"/>
    <mergeCell ref="W28:AB28"/>
  </mergeCells>
  <dataValidations count="13">
    <dataValidation type="list" allowBlank="1" showInputMessage="1" showErrorMessage="1" sqref="D12:H12">
      <formula1>$AL$26:$AL$35</formula1>
    </dataValidation>
    <dataValidation type="list" allowBlank="1" showInputMessage="1" sqref="AC29:AD29">
      <formula1>$AJ$16:$AJ$18</formula1>
    </dataValidation>
    <dataValidation type="list" allowBlank="1" showInputMessage="1" showErrorMessage="1" sqref="R14:R21">
      <formula1>$AH$16:$AH$22</formula1>
    </dataValidation>
    <dataValidation type="whole" allowBlank="1" showInputMessage="1" showErrorMessage="1" sqref="AH51 AF22 AH22 AJ22 AL22 AN22 AP22 AR22">
      <formula1>111</formula1>
      <formula2>222</formula2>
    </dataValidation>
    <dataValidation type="whole" allowBlank="1" showInputMessage="1" sqref="AH42:AH50 AF14:AF21 AH15:AH21 AJ15:AJ21 AL15:AL21 AN15:AN21 AP15:AP21 AR15:AR21">
      <formula1>111</formula1>
      <formula2>222</formula2>
    </dataValidation>
    <dataValidation type="decimal" allowBlank="1" showInputMessage="1" showErrorMessage="1" sqref="AK23:AK65536 AH41:AI41 AJ41:AJ65536 AH52:AI65536 B40:H45 B70:U65536 M8:R8 F6:H7 I42:I45 B4:E9 M4:X4 AF49:AG65536 V44:V65536 W42:W45 AF1:AI13 B1 J43:J51 I47:I51 W27:AB28 F47:H48 AE1:AE1048576 N10:R11 B48:E48 Y4:Z7 I41:V41 W47:AD65536 E36:G36 AF23:AJ26 F4:H4 I4:L7 W37:Y41 M6:X6 H23:H24 J40:V40 C16:H16 X43:Y45 N22:N24 Z42:AD45 W30:AD30 Y8 O44:U54 K44:N51 AB4:AC9 AL36:AN65536 N12:U13 I27:I31 K43:V43 AL23:AN24 B15:B16 B36 B37:G39 Z13:AD13 D10 B10 U30 S10 I13:M13 I10 V12:AD12 J30:S30 J28 B23:G35 AT1:IV1048576 AJ1:AS14 AO23:AS65536">
      <formula1>111</formula1>
      <formula2>222</formula2>
    </dataValidation>
    <dataValidation type="decimal" allowBlank="1" showInputMessage="1" sqref="O55 AD4:AD9 AA4:AA9 Z22:AD24 O22:Q24 Z1:AD2 H27:H31 H25 AF27:AJ40 W29:AB29 F5:H5 F8:L9 M5:R5 M7:R7 AC27:AD28 I12:M12 U5:X5 U7:X7 I22:M24 M9:R9 J42:V42 Z37:AD41 S22 I58:U69 I52:N57 J27:V27 B52:H69">
      <formula1>111</formula1>
      <formula2>222</formula2>
    </dataValidation>
    <dataValidation allowBlank="1" showInputMessage="1" sqref="O14:Q21 B14:H14 AB25:AB26 AD14:AD21 B17:E22 I14:M21 K25:L26 M25 S14:U21 W14:W21 H32:H39 J32:V39 Z14:AB21"/>
    <dataValidation type="list" allowBlank="1" showInputMessage="1" showErrorMessage="1" sqref="H17:H22">
      <formula1>$AN$16:$AN$21</formula1>
    </dataValidation>
    <dataValidation type="list" allowBlank="1" showInputMessage="1" showErrorMessage="1" sqref="F17:G22 X14:X21">
      <formula1>$AL$16:$AL$20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N14:N21 I32:I39">
      <formula1>$AF$16:$AF$20</formula1>
    </dataValidation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9" orientation="landscape" r:id="rId1"/>
  <headerFooter alignWithMargins="0"/>
  <ignoredErrors>
    <ignoredError sqref="J40:R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9"/>
  <sheetViews>
    <sheetView view="pageBreakPreview" zoomScaleNormal="100" zoomScaleSheetLayoutView="100" workbookViewId="0">
      <selection activeCell="L8" sqref="L8:L9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3" width="5.85546875" style="1" customWidth="1"/>
    <col min="14" max="14" width="5.7109375" style="1" customWidth="1"/>
    <col min="15" max="16" width="4.85546875" style="1" customWidth="1"/>
    <col min="17" max="18" width="4.2851562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2"/>
      <c r="AB1" s="152"/>
      <c r="AC1" s="152"/>
      <c r="AD1" s="152"/>
    </row>
    <row r="2" spans="2:45" ht="1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2"/>
      <c r="AA2" s="152"/>
      <c r="AB2" s="152"/>
      <c r="AC2" s="152"/>
      <c r="AD2" s="152"/>
    </row>
    <row r="3" spans="2:45" ht="2.25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3"/>
      <c r="AA3" s="153"/>
      <c r="AB3" s="153"/>
      <c r="AC3" s="153"/>
      <c r="AD3" s="153"/>
    </row>
    <row r="4" spans="2:45" ht="18.75" customHeight="1">
      <c r="B4" s="154" t="s">
        <v>99</v>
      </c>
      <c r="C4" s="155"/>
      <c r="D4" s="155"/>
      <c r="E4" s="156"/>
      <c r="F4" s="163" t="s">
        <v>1</v>
      </c>
      <c r="G4" s="163"/>
      <c r="H4" s="163"/>
      <c r="I4" s="164" t="s">
        <v>2</v>
      </c>
      <c r="J4" s="164"/>
      <c r="K4" s="164"/>
      <c r="L4" s="164"/>
      <c r="M4" s="163" t="s">
        <v>3</v>
      </c>
      <c r="N4" s="163"/>
      <c r="O4" s="163"/>
      <c r="P4" s="163"/>
      <c r="Q4" s="163"/>
      <c r="R4" s="183" t="s">
        <v>143</v>
      </c>
      <c r="S4" s="184"/>
      <c r="T4" s="185"/>
      <c r="U4" s="193" t="s">
        <v>4</v>
      </c>
      <c r="V4" s="194"/>
      <c r="W4" s="194"/>
      <c r="X4" s="195"/>
      <c r="Y4" s="196" t="s">
        <v>5</v>
      </c>
      <c r="Z4" s="197"/>
      <c r="AA4" s="170">
        <v>2370</v>
      </c>
      <c r="AB4" s="189" t="s">
        <v>145</v>
      </c>
      <c r="AC4" s="190"/>
      <c r="AD4" s="224">
        <v>3.5</v>
      </c>
    </row>
    <row r="5" spans="2:45" ht="18" customHeight="1">
      <c r="B5" s="157"/>
      <c r="C5" s="158"/>
      <c r="D5" s="158"/>
      <c r="E5" s="159"/>
      <c r="F5" s="129" t="s">
        <v>131</v>
      </c>
      <c r="G5" s="130"/>
      <c r="H5" s="130"/>
      <c r="I5" s="165"/>
      <c r="J5" s="165"/>
      <c r="K5" s="165"/>
      <c r="L5" s="165"/>
      <c r="M5" s="147"/>
      <c r="N5" s="147"/>
      <c r="O5" s="147"/>
      <c r="P5" s="147"/>
      <c r="Q5" s="147"/>
      <c r="R5" s="186">
        <v>1</v>
      </c>
      <c r="S5" s="187"/>
      <c r="T5" s="188"/>
      <c r="U5" s="148"/>
      <c r="V5" s="149"/>
      <c r="W5" s="149"/>
      <c r="X5" s="150"/>
      <c r="Y5" s="143"/>
      <c r="Z5" s="144"/>
      <c r="AA5" s="171"/>
      <c r="AB5" s="191" t="s">
        <v>144</v>
      </c>
      <c r="AC5" s="192"/>
      <c r="AD5" s="173"/>
    </row>
    <row r="6" spans="2:45" ht="13.5" customHeight="1">
      <c r="B6" s="157"/>
      <c r="C6" s="158"/>
      <c r="D6" s="158"/>
      <c r="E6" s="159"/>
      <c r="F6" s="146" t="s">
        <v>6</v>
      </c>
      <c r="G6" s="146"/>
      <c r="H6" s="146"/>
      <c r="I6" s="145" t="s">
        <v>7</v>
      </c>
      <c r="J6" s="145" t="s">
        <v>8</v>
      </c>
      <c r="K6" s="145" t="s">
        <v>9</v>
      </c>
      <c r="L6" s="145" t="s">
        <v>10</v>
      </c>
      <c r="M6" s="145" t="s">
        <v>11</v>
      </c>
      <c r="N6" s="145"/>
      <c r="O6" s="145"/>
      <c r="P6" s="145"/>
      <c r="Q6" s="145"/>
      <c r="R6" s="140" t="s">
        <v>137</v>
      </c>
      <c r="S6" s="141"/>
      <c r="T6" s="142"/>
      <c r="U6" s="140" t="s">
        <v>12</v>
      </c>
      <c r="V6" s="141"/>
      <c r="W6" s="141"/>
      <c r="X6" s="142"/>
      <c r="Y6" s="140" t="s">
        <v>13</v>
      </c>
      <c r="Z6" s="141"/>
      <c r="AA6" s="138">
        <v>5.4</v>
      </c>
      <c r="AB6" s="229" t="s">
        <v>145</v>
      </c>
      <c r="AC6" s="230"/>
      <c r="AD6" s="172">
        <v>13.5</v>
      </c>
    </row>
    <row r="7" spans="2:45" ht="12.75" customHeight="1">
      <c r="B7" s="157"/>
      <c r="C7" s="158"/>
      <c r="D7" s="158"/>
      <c r="E7" s="159"/>
      <c r="F7" s="2" t="s">
        <v>14</v>
      </c>
      <c r="G7" s="2" t="s">
        <v>15</v>
      </c>
      <c r="H7" s="2" t="s">
        <v>16</v>
      </c>
      <c r="I7" s="146"/>
      <c r="J7" s="146"/>
      <c r="K7" s="146"/>
      <c r="L7" s="146"/>
      <c r="M7" s="147"/>
      <c r="N7" s="147"/>
      <c r="O7" s="147"/>
      <c r="P7" s="147"/>
      <c r="Q7" s="147"/>
      <c r="R7" s="131" t="s">
        <v>70</v>
      </c>
      <c r="S7" s="132"/>
      <c r="T7" s="133"/>
      <c r="U7" s="174"/>
      <c r="V7" s="175"/>
      <c r="W7" s="175"/>
      <c r="X7" s="176"/>
      <c r="Y7" s="143"/>
      <c r="Z7" s="144"/>
      <c r="AA7" s="139"/>
      <c r="AB7" s="227" t="s">
        <v>146</v>
      </c>
      <c r="AC7" s="228"/>
      <c r="AD7" s="173"/>
    </row>
    <row r="8" spans="2:45" ht="12.75" customHeight="1">
      <c r="B8" s="157"/>
      <c r="C8" s="158"/>
      <c r="D8" s="158"/>
      <c r="E8" s="159"/>
      <c r="F8" s="177" t="s">
        <v>132</v>
      </c>
      <c r="G8" s="177" t="s">
        <v>136</v>
      </c>
      <c r="H8" s="177" t="s">
        <v>133</v>
      </c>
      <c r="I8" s="179" t="s">
        <v>79</v>
      </c>
      <c r="J8" s="134" t="s">
        <v>134</v>
      </c>
      <c r="K8" s="134"/>
      <c r="L8" s="136" t="s">
        <v>135</v>
      </c>
      <c r="M8" s="145" t="s">
        <v>17</v>
      </c>
      <c r="N8" s="145"/>
      <c r="O8" s="145"/>
      <c r="P8" s="145"/>
      <c r="Q8" s="145"/>
      <c r="R8" s="180" t="s">
        <v>18</v>
      </c>
      <c r="S8" s="181"/>
      <c r="T8" s="181"/>
      <c r="U8" s="181"/>
      <c r="V8" s="181"/>
      <c r="W8" s="181"/>
      <c r="X8" s="182"/>
      <c r="Y8" s="141" t="s">
        <v>19</v>
      </c>
      <c r="Z8" s="141"/>
      <c r="AA8" s="138">
        <v>5.4</v>
      </c>
      <c r="AB8" s="140" t="s">
        <v>147</v>
      </c>
      <c r="AC8" s="141"/>
      <c r="AD8" s="225">
        <v>50</v>
      </c>
    </row>
    <row r="9" spans="2:45" ht="13.5" thickBot="1">
      <c r="B9" s="160"/>
      <c r="C9" s="161"/>
      <c r="D9" s="161"/>
      <c r="E9" s="162"/>
      <c r="F9" s="178"/>
      <c r="G9" s="178"/>
      <c r="H9" s="178"/>
      <c r="I9" s="135"/>
      <c r="J9" s="135"/>
      <c r="K9" s="135"/>
      <c r="L9" s="137"/>
      <c r="M9" s="135"/>
      <c r="N9" s="135"/>
      <c r="O9" s="135"/>
      <c r="P9" s="135"/>
      <c r="Q9" s="135"/>
      <c r="R9" s="167"/>
      <c r="S9" s="168"/>
      <c r="T9" s="168"/>
      <c r="U9" s="168"/>
      <c r="V9" s="168"/>
      <c r="W9" s="168"/>
      <c r="X9" s="169"/>
      <c r="Y9" s="166"/>
      <c r="Z9" s="166"/>
      <c r="AA9" s="206"/>
      <c r="AB9" s="207"/>
      <c r="AC9" s="166"/>
      <c r="AD9" s="226"/>
    </row>
    <row r="10" spans="2:45" ht="4.5" customHeight="1">
      <c r="B10" s="208" t="s">
        <v>20</v>
      </c>
      <c r="C10" s="209"/>
      <c r="D10" s="212" t="s">
        <v>21</v>
      </c>
      <c r="E10" s="213"/>
      <c r="F10" s="213"/>
      <c r="G10" s="213"/>
      <c r="H10" s="214"/>
      <c r="I10" s="212" t="s">
        <v>22</v>
      </c>
      <c r="J10" s="213"/>
      <c r="K10" s="213"/>
      <c r="L10" s="213"/>
      <c r="M10" s="214"/>
      <c r="N10" s="213" t="s">
        <v>171</v>
      </c>
      <c r="O10" s="213"/>
      <c r="P10" s="213"/>
      <c r="Q10" s="213"/>
      <c r="R10" s="213"/>
      <c r="S10" s="212" t="s">
        <v>23</v>
      </c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4"/>
    </row>
    <row r="11" spans="2:45" ht="12" customHeight="1">
      <c r="B11" s="210"/>
      <c r="C11" s="211"/>
      <c r="D11" s="215"/>
      <c r="E11" s="216"/>
      <c r="F11" s="216"/>
      <c r="G11" s="216"/>
      <c r="H11" s="217"/>
      <c r="I11" s="215"/>
      <c r="J11" s="216"/>
      <c r="K11" s="216"/>
      <c r="L11" s="216"/>
      <c r="M11" s="217"/>
      <c r="N11" s="216"/>
      <c r="O11" s="216"/>
      <c r="P11" s="216"/>
      <c r="Q11" s="216"/>
      <c r="R11" s="216"/>
      <c r="S11" s="215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7"/>
    </row>
    <row r="12" spans="2:45" s="3" customFormat="1" ht="57" customHeight="1">
      <c r="B12" s="210"/>
      <c r="C12" s="211"/>
      <c r="D12" s="218" t="s">
        <v>110</v>
      </c>
      <c r="E12" s="220" t="s">
        <v>71</v>
      </c>
      <c r="F12" s="220" t="s">
        <v>72</v>
      </c>
      <c r="G12" s="220"/>
      <c r="H12" s="222"/>
      <c r="I12" s="210" t="s">
        <v>153</v>
      </c>
      <c r="J12" s="235"/>
      <c r="K12" s="77" t="s">
        <v>154</v>
      </c>
      <c r="L12" s="77" t="s">
        <v>155</v>
      </c>
      <c r="M12" s="78" t="s">
        <v>156</v>
      </c>
      <c r="N12" s="249" t="s">
        <v>158</v>
      </c>
      <c r="O12" s="236" t="s">
        <v>157</v>
      </c>
      <c r="P12" s="237"/>
      <c r="Q12" s="238"/>
      <c r="R12" s="252" t="s">
        <v>25</v>
      </c>
      <c r="S12" s="416" t="s">
        <v>26</v>
      </c>
      <c r="T12" s="140" t="s">
        <v>160</v>
      </c>
      <c r="U12" s="142"/>
      <c r="V12" s="242" t="s">
        <v>27</v>
      </c>
      <c r="W12" s="242" t="s">
        <v>28</v>
      </c>
      <c r="X12" s="242" t="s">
        <v>29</v>
      </c>
      <c r="Y12" s="242" t="s">
        <v>30</v>
      </c>
      <c r="Z12" s="79" t="s">
        <v>162</v>
      </c>
      <c r="AA12" s="80" t="s">
        <v>153</v>
      </c>
      <c r="AB12" s="80" t="s">
        <v>163</v>
      </c>
      <c r="AC12" s="79" t="s">
        <v>164</v>
      </c>
      <c r="AD12" s="81" t="s">
        <v>165</v>
      </c>
    </row>
    <row r="13" spans="2:45" s="3" customFormat="1" ht="16.5" customHeight="1" thickBot="1">
      <c r="B13" s="244" t="s">
        <v>150</v>
      </c>
      <c r="C13" s="424"/>
      <c r="D13" s="219"/>
      <c r="E13" s="221"/>
      <c r="F13" s="221"/>
      <c r="G13" s="221"/>
      <c r="H13" s="223"/>
      <c r="I13" s="244" t="s">
        <v>151</v>
      </c>
      <c r="J13" s="245"/>
      <c r="K13" s="72" t="s">
        <v>152</v>
      </c>
      <c r="L13" s="72" t="s">
        <v>152</v>
      </c>
      <c r="M13" s="82" t="s">
        <v>152</v>
      </c>
      <c r="N13" s="250"/>
      <c r="O13" s="246" t="s">
        <v>152</v>
      </c>
      <c r="P13" s="247"/>
      <c r="Q13" s="248"/>
      <c r="R13" s="253"/>
      <c r="S13" s="417"/>
      <c r="T13" s="143" t="s">
        <v>159</v>
      </c>
      <c r="U13" s="251"/>
      <c r="V13" s="243"/>
      <c r="W13" s="243"/>
      <c r="X13" s="243"/>
      <c r="Y13" s="243"/>
      <c r="Z13" s="83" t="s">
        <v>161</v>
      </c>
      <c r="AA13" s="72" t="s">
        <v>151</v>
      </c>
      <c r="AB13" s="72" t="s">
        <v>152</v>
      </c>
      <c r="AC13" s="72" t="s">
        <v>152</v>
      </c>
      <c r="AD13" s="82" t="s">
        <v>152</v>
      </c>
    </row>
    <row r="14" spans="2:45" s="6" customFormat="1" ht="16.5" customHeight="1" thickBot="1">
      <c r="B14" s="555">
        <v>41275</v>
      </c>
      <c r="C14" s="556"/>
      <c r="D14" s="91">
        <v>80</v>
      </c>
      <c r="E14" s="92">
        <v>15</v>
      </c>
      <c r="F14" s="93">
        <v>5</v>
      </c>
      <c r="G14" s="93"/>
      <c r="H14" s="94"/>
      <c r="I14" s="200">
        <v>2359</v>
      </c>
      <c r="J14" s="201"/>
      <c r="K14" s="26">
        <v>3.8</v>
      </c>
      <c r="L14" s="26">
        <v>14</v>
      </c>
      <c r="M14" s="66">
        <v>0.05</v>
      </c>
      <c r="N14" s="68" t="s">
        <v>85</v>
      </c>
      <c r="O14" s="202">
        <v>5.53</v>
      </c>
      <c r="P14" s="203"/>
      <c r="Q14" s="203"/>
      <c r="R14" s="27" t="s">
        <v>93</v>
      </c>
      <c r="S14" s="70">
        <v>1</v>
      </c>
      <c r="T14" s="204">
        <v>7861</v>
      </c>
      <c r="U14" s="205"/>
      <c r="V14" s="30" t="s">
        <v>77</v>
      </c>
      <c r="W14" s="26">
        <v>4.3</v>
      </c>
      <c r="X14" s="4" t="s">
        <v>74</v>
      </c>
      <c r="Y14" s="28" t="s">
        <v>173</v>
      </c>
      <c r="Z14" s="4">
        <v>45</v>
      </c>
      <c r="AA14" s="4">
        <v>2275</v>
      </c>
      <c r="AB14" s="26">
        <v>7.2</v>
      </c>
      <c r="AC14" s="5">
        <f>IF(AA14="","",AA14*100/$I$22)</f>
        <v>95.951075495571487</v>
      </c>
      <c r="AD14" s="31">
        <v>0.61</v>
      </c>
      <c r="AF14" s="239" t="s">
        <v>98</v>
      </c>
      <c r="AG14" s="240"/>
      <c r="AH14" s="240"/>
      <c r="AI14" s="241"/>
      <c r="AJ14" s="95"/>
      <c r="AK14" s="95"/>
      <c r="AL14" s="95"/>
      <c r="AM14" s="95"/>
      <c r="AN14" s="95"/>
      <c r="AO14" s="95"/>
      <c r="AP14" s="95"/>
      <c r="AQ14" s="95"/>
    </row>
    <row r="15" spans="2:45" s="6" customFormat="1" ht="16.5" customHeight="1" thickTop="1" thickBot="1">
      <c r="B15" s="407" t="s">
        <v>31</v>
      </c>
      <c r="C15" s="408"/>
      <c r="D15" s="408"/>
      <c r="E15" s="408"/>
      <c r="F15" s="408"/>
      <c r="G15" s="408"/>
      <c r="H15" s="408"/>
      <c r="I15" s="200">
        <v>2381</v>
      </c>
      <c r="J15" s="201"/>
      <c r="K15" s="26">
        <v>2.9</v>
      </c>
      <c r="L15" s="26">
        <v>13.2</v>
      </c>
      <c r="M15" s="66">
        <v>0.04</v>
      </c>
      <c r="N15" s="68" t="s">
        <v>85</v>
      </c>
      <c r="O15" s="202">
        <v>6.01</v>
      </c>
      <c r="P15" s="203"/>
      <c r="Q15" s="203"/>
      <c r="R15" s="27" t="str">
        <f>IF('[1]DATA ENTRY'!$U$1="QC",'[1]DATA ENTRY'!AO27,'[1]DATA ENTRY'!AO5)</f>
        <v>IG</v>
      </c>
      <c r="S15" s="70">
        <v>2</v>
      </c>
      <c r="T15" s="204">
        <v>2255</v>
      </c>
      <c r="U15" s="205"/>
      <c r="V15" s="30" t="s">
        <v>77</v>
      </c>
      <c r="W15" s="26">
        <v>2</v>
      </c>
      <c r="X15" s="4" t="s">
        <v>74</v>
      </c>
      <c r="Y15" s="28" t="s">
        <v>173</v>
      </c>
      <c r="Z15" s="4">
        <v>50</v>
      </c>
      <c r="AA15" s="4">
        <v>2290</v>
      </c>
      <c r="AB15" s="26">
        <v>6.6</v>
      </c>
      <c r="AC15" s="5">
        <f t="shared" ref="AC15:AC21" si="0">IF(AA15="","",AA15*100/$I$22)</f>
        <v>96.583719949388438</v>
      </c>
      <c r="AD15" s="31">
        <v>0.44</v>
      </c>
      <c r="AF15" s="231" t="s">
        <v>24</v>
      </c>
      <c r="AG15" s="232"/>
      <c r="AH15" s="233" t="s">
        <v>46</v>
      </c>
      <c r="AI15" s="234"/>
      <c r="AJ15" s="231" t="s">
        <v>104</v>
      </c>
      <c r="AK15" s="232"/>
      <c r="AL15" s="231" t="s">
        <v>29</v>
      </c>
      <c r="AM15" s="232"/>
      <c r="AN15" s="231" t="s">
        <v>34</v>
      </c>
      <c r="AO15" s="232"/>
      <c r="AP15" s="231" t="s">
        <v>129</v>
      </c>
      <c r="AQ15" s="232"/>
      <c r="AR15" s="231" t="s">
        <v>30</v>
      </c>
      <c r="AS15" s="232"/>
    </row>
    <row r="16" spans="2:45" s="6" customFormat="1" ht="16.5" customHeight="1" thickTop="1">
      <c r="B16" s="7" t="s">
        <v>32</v>
      </c>
      <c r="C16" s="8"/>
      <c r="D16" s="9" t="s">
        <v>33</v>
      </c>
      <c r="E16" s="8"/>
      <c r="F16" s="9" t="s">
        <v>29</v>
      </c>
      <c r="G16" s="8"/>
      <c r="H16" s="10" t="s">
        <v>34</v>
      </c>
      <c r="I16" s="200">
        <v>2375</v>
      </c>
      <c r="J16" s="201"/>
      <c r="K16" s="26">
        <v>3.2</v>
      </c>
      <c r="L16" s="26">
        <v>13.5</v>
      </c>
      <c r="M16" s="66">
        <v>7.0000000000000007E-2</v>
      </c>
      <c r="N16" s="68" t="s">
        <v>85</v>
      </c>
      <c r="O16" s="202">
        <v>5.6</v>
      </c>
      <c r="P16" s="203"/>
      <c r="Q16" s="203"/>
      <c r="R16" s="27" t="str">
        <f>IF('[1]DATA ENTRY'!$U$1="QC",'[1]DATA ENTRY'!AO28,'[1]DATA ENTRY'!AO6)</f>
        <v>IG</v>
      </c>
      <c r="S16" s="70">
        <v>3</v>
      </c>
      <c r="T16" s="204">
        <v>9872</v>
      </c>
      <c r="U16" s="205"/>
      <c r="V16" s="30" t="s">
        <v>77</v>
      </c>
      <c r="W16" s="26">
        <v>0.7</v>
      </c>
      <c r="X16" s="4" t="s">
        <v>74</v>
      </c>
      <c r="Y16" s="28" t="s">
        <v>173</v>
      </c>
      <c r="Z16" s="4">
        <v>52</v>
      </c>
      <c r="AA16" s="4">
        <v>2282</v>
      </c>
      <c r="AB16" s="26">
        <v>6.9</v>
      </c>
      <c r="AC16" s="5">
        <f t="shared" si="0"/>
        <v>96.246309574019406</v>
      </c>
      <c r="AD16" s="31">
        <v>0.63</v>
      </c>
      <c r="AF16" s="96" t="s">
        <v>75</v>
      </c>
      <c r="AG16" s="97" t="s">
        <v>81</v>
      </c>
      <c r="AH16" s="96" t="s">
        <v>89</v>
      </c>
      <c r="AI16" s="97" t="s">
        <v>88</v>
      </c>
      <c r="AJ16" s="98" t="s">
        <v>78</v>
      </c>
      <c r="AK16" s="99" t="s">
        <v>102</v>
      </c>
      <c r="AL16" s="98" t="s">
        <v>114</v>
      </c>
      <c r="AM16" s="99" t="s">
        <v>116</v>
      </c>
      <c r="AN16" s="98" t="s">
        <v>73</v>
      </c>
      <c r="AO16" s="99" t="s">
        <v>124</v>
      </c>
      <c r="AP16" s="100" t="s">
        <v>130</v>
      </c>
      <c r="AQ16" s="99"/>
      <c r="AR16" s="100" t="s">
        <v>173</v>
      </c>
      <c r="AS16" s="99" t="s">
        <v>176</v>
      </c>
    </row>
    <row r="17" spans="2:45" s="6" customFormat="1" ht="16.5" customHeight="1">
      <c r="B17" s="254">
        <v>7183</v>
      </c>
      <c r="C17" s="255"/>
      <c r="D17" s="256">
        <v>13239</v>
      </c>
      <c r="E17" s="255"/>
      <c r="F17" s="257" t="s">
        <v>76</v>
      </c>
      <c r="G17" s="258"/>
      <c r="H17" s="11" t="s">
        <v>73</v>
      </c>
      <c r="I17" s="200">
        <v>2369</v>
      </c>
      <c r="J17" s="201"/>
      <c r="K17" s="26">
        <v>3.4</v>
      </c>
      <c r="L17" s="26">
        <v>13.7</v>
      </c>
      <c r="M17" s="66">
        <v>0.05</v>
      </c>
      <c r="N17" s="68" t="s">
        <v>85</v>
      </c>
      <c r="O17" s="202">
        <v>5.28</v>
      </c>
      <c r="P17" s="203"/>
      <c r="Q17" s="203"/>
      <c r="R17" s="27" t="str">
        <f>IF('[1]DATA ENTRY'!$U$1="QC",'[1]DATA ENTRY'!AO29,'[1]DATA ENTRY'!AO7)</f>
        <v>IG</v>
      </c>
      <c r="S17" s="70">
        <v>4</v>
      </c>
      <c r="T17" s="204">
        <v>11543</v>
      </c>
      <c r="U17" s="205"/>
      <c r="V17" s="30" t="s">
        <v>77</v>
      </c>
      <c r="W17" s="26">
        <v>4.4000000000000004</v>
      </c>
      <c r="X17" s="4" t="s">
        <v>74</v>
      </c>
      <c r="Y17" s="28" t="s">
        <v>173</v>
      </c>
      <c r="Z17" s="4">
        <v>48</v>
      </c>
      <c r="AA17" s="4">
        <v>2350</v>
      </c>
      <c r="AB17" s="26">
        <v>4.2</v>
      </c>
      <c r="AC17" s="5">
        <f t="shared" si="0"/>
        <v>99.114297764656257</v>
      </c>
      <c r="AD17" s="31">
        <v>0.35</v>
      </c>
      <c r="AF17" s="101" t="s">
        <v>85</v>
      </c>
      <c r="AG17" s="102" t="s">
        <v>82</v>
      </c>
      <c r="AH17" s="101" t="s">
        <v>90</v>
      </c>
      <c r="AI17" s="102" t="s">
        <v>94</v>
      </c>
      <c r="AJ17" s="101" t="s">
        <v>101</v>
      </c>
      <c r="AK17" s="102" t="s">
        <v>103</v>
      </c>
      <c r="AL17" s="101" t="s">
        <v>74</v>
      </c>
      <c r="AM17" s="102" t="s">
        <v>117</v>
      </c>
      <c r="AN17" s="101" t="s">
        <v>120</v>
      </c>
      <c r="AO17" s="102" t="s">
        <v>125</v>
      </c>
      <c r="AP17" s="103" t="s">
        <v>77</v>
      </c>
      <c r="AQ17" s="102"/>
      <c r="AR17" s="103" t="s">
        <v>174</v>
      </c>
      <c r="AS17" s="102" t="s">
        <v>177</v>
      </c>
    </row>
    <row r="18" spans="2:45" s="6" customFormat="1" ht="16.5" customHeight="1">
      <c r="B18" s="254"/>
      <c r="C18" s="255"/>
      <c r="D18" s="256"/>
      <c r="E18" s="255"/>
      <c r="F18" s="257"/>
      <c r="G18" s="258"/>
      <c r="H18" s="11"/>
      <c r="I18" s="200">
        <v>2371</v>
      </c>
      <c r="J18" s="201"/>
      <c r="K18" s="26">
        <v>3.3</v>
      </c>
      <c r="L18" s="26">
        <v>13.6</v>
      </c>
      <c r="M18" s="66">
        <v>0.04</v>
      </c>
      <c r="N18" s="68" t="s">
        <v>85</v>
      </c>
      <c r="O18" s="202">
        <v>5.38</v>
      </c>
      <c r="P18" s="203"/>
      <c r="Q18" s="259"/>
      <c r="R18" s="27" t="str">
        <f>IF('[1]DATA ENTRY'!$U$1="QC",'[1]DATA ENTRY'!AO30,'[1]DATA ENTRY'!AO8)</f>
        <v>IG</v>
      </c>
      <c r="S18" s="70">
        <v>5</v>
      </c>
      <c r="T18" s="204">
        <v>12767</v>
      </c>
      <c r="U18" s="205"/>
      <c r="V18" s="30" t="s">
        <v>77</v>
      </c>
      <c r="W18" s="26">
        <v>2.5</v>
      </c>
      <c r="X18" s="4" t="s">
        <v>74</v>
      </c>
      <c r="Y18" s="28" t="s">
        <v>173</v>
      </c>
      <c r="Z18" s="4">
        <v>47</v>
      </c>
      <c r="AA18" s="4">
        <v>2298</v>
      </c>
      <c r="AB18" s="26">
        <v>6.3</v>
      </c>
      <c r="AC18" s="5">
        <f t="shared" si="0"/>
        <v>96.921130324757485</v>
      </c>
      <c r="AD18" s="31">
        <v>0.33</v>
      </c>
      <c r="AF18" s="101" t="s">
        <v>86</v>
      </c>
      <c r="AG18" s="102" t="s">
        <v>83</v>
      </c>
      <c r="AH18" s="101" t="s">
        <v>91</v>
      </c>
      <c r="AI18" s="102" t="s">
        <v>95</v>
      </c>
      <c r="AJ18" s="101"/>
      <c r="AK18" s="102"/>
      <c r="AL18" s="101" t="s">
        <v>76</v>
      </c>
      <c r="AM18" s="102" t="s">
        <v>118</v>
      </c>
      <c r="AN18" s="101" t="s">
        <v>121</v>
      </c>
      <c r="AO18" s="102" t="s">
        <v>126</v>
      </c>
      <c r="AP18" s="101"/>
      <c r="AQ18" s="102"/>
      <c r="AR18" s="101" t="s">
        <v>175</v>
      </c>
      <c r="AS18" s="102" t="s">
        <v>84</v>
      </c>
    </row>
    <row r="19" spans="2:45" s="6" customFormat="1" ht="16.5" customHeight="1">
      <c r="B19" s="254"/>
      <c r="C19" s="255"/>
      <c r="D19" s="256"/>
      <c r="E19" s="255"/>
      <c r="F19" s="257"/>
      <c r="G19" s="258"/>
      <c r="H19" s="11"/>
      <c r="I19" s="200"/>
      <c r="J19" s="201"/>
      <c r="K19" s="26"/>
      <c r="L19" s="26"/>
      <c r="M19" s="67"/>
      <c r="N19" s="68"/>
      <c r="O19" s="260"/>
      <c r="P19" s="261"/>
      <c r="Q19" s="261"/>
      <c r="R19" s="27"/>
      <c r="S19" s="70"/>
      <c r="T19" s="204"/>
      <c r="U19" s="205"/>
      <c r="V19" s="30"/>
      <c r="W19" s="26"/>
      <c r="X19" s="4"/>
      <c r="Y19" s="28"/>
      <c r="Z19" s="4"/>
      <c r="AA19" s="32"/>
      <c r="AB19" s="26"/>
      <c r="AC19" s="5" t="str">
        <f t="shared" si="0"/>
        <v/>
      </c>
      <c r="AD19" s="31"/>
      <c r="AF19" s="101" t="s">
        <v>87</v>
      </c>
      <c r="AG19" s="102" t="s">
        <v>84</v>
      </c>
      <c r="AH19" s="101" t="s">
        <v>92</v>
      </c>
      <c r="AI19" s="102" t="s">
        <v>96</v>
      </c>
      <c r="AJ19" s="101"/>
      <c r="AK19" s="102"/>
      <c r="AL19" s="101" t="s">
        <v>115</v>
      </c>
      <c r="AM19" s="102" t="s">
        <v>119</v>
      </c>
      <c r="AN19" s="101" t="s">
        <v>122</v>
      </c>
      <c r="AO19" s="102" t="s">
        <v>127</v>
      </c>
      <c r="AP19" s="101"/>
      <c r="AQ19" s="102"/>
      <c r="AR19" s="101"/>
      <c r="AS19" s="102"/>
    </row>
    <row r="20" spans="2:45" s="6" customFormat="1" ht="16.5" customHeight="1">
      <c r="B20" s="254"/>
      <c r="C20" s="255"/>
      <c r="D20" s="256"/>
      <c r="E20" s="255"/>
      <c r="F20" s="257"/>
      <c r="G20" s="258"/>
      <c r="H20" s="11"/>
      <c r="I20" s="200"/>
      <c r="J20" s="201"/>
      <c r="K20" s="26"/>
      <c r="L20" s="26"/>
      <c r="M20" s="66"/>
      <c r="N20" s="68"/>
      <c r="O20" s="202"/>
      <c r="P20" s="203"/>
      <c r="Q20" s="203"/>
      <c r="R20" s="27"/>
      <c r="S20" s="70"/>
      <c r="T20" s="204"/>
      <c r="U20" s="205"/>
      <c r="V20" s="30"/>
      <c r="W20" s="26"/>
      <c r="X20" s="4"/>
      <c r="Y20" s="28"/>
      <c r="Z20" s="4"/>
      <c r="AA20" s="4"/>
      <c r="AB20" s="26"/>
      <c r="AC20" s="5" t="str">
        <f t="shared" si="0"/>
        <v/>
      </c>
      <c r="AD20" s="31"/>
      <c r="AF20" s="101"/>
      <c r="AG20" s="102"/>
      <c r="AH20" s="101" t="s">
        <v>93</v>
      </c>
      <c r="AI20" s="102" t="s">
        <v>97</v>
      </c>
      <c r="AJ20" s="101"/>
      <c r="AK20" s="102"/>
      <c r="AL20" s="101"/>
      <c r="AM20" s="102"/>
      <c r="AN20" s="101" t="s">
        <v>123</v>
      </c>
      <c r="AO20" s="102" t="s">
        <v>128</v>
      </c>
      <c r="AP20" s="101"/>
      <c r="AQ20" s="102"/>
      <c r="AR20" s="101"/>
      <c r="AS20" s="102"/>
    </row>
    <row r="21" spans="2:45" s="6" customFormat="1" ht="16.5" customHeight="1" thickBot="1">
      <c r="B21" s="254"/>
      <c r="C21" s="255"/>
      <c r="D21" s="256"/>
      <c r="E21" s="255"/>
      <c r="F21" s="257"/>
      <c r="G21" s="258"/>
      <c r="H21" s="11"/>
      <c r="I21" s="200"/>
      <c r="J21" s="201"/>
      <c r="K21" s="26"/>
      <c r="L21" s="26"/>
      <c r="M21" s="66"/>
      <c r="N21" s="69"/>
      <c r="O21" s="267"/>
      <c r="P21" s="268"/>
      <c r="Q21" s="268"/>
      <c r="R21" s="33"/>
      <c r="S21" s="71"/>
      <c r="T21" s="204"/>
      <c r="U21" s="205"/>
      <c r="V21" s="30"/>
      <c r="W21" s="26"/>
      <c r="X21" s="4"/>
      <c r="Y21" s="110"/>
      <c r="Z21" s="4"/>
      <c r="AA21" s="4"/>
      <c r="AB21" s="35"/>
      <c r="AC21" s="5" t="str">
        <f t="shared" si="0"/>
        <v/>
      </c>
      <c r="AD21" s="36"/>
      <c r="AF21" s="101"/>
      <c r="AG21" s="102"/>
      <c r="AH21" s="101" t="s">
        <v>87</v>
      </c>
      <c r="AI21" s="102" t="s">
        <v>84</v>
      </c>
      <c r="AJ21" s="101"/>
      <c r="AK21" s="102"/>
      <c r="AL21" s="101"/>
      <c r="AM21" s="102"/>
      <c r="AN21" s="101"/>
      <c r="AO21" s="102"/>
      <c r="AP21" s="101"/>
      <c r="AQ21" s="102"/>
      <c r="AR21" s="101"/>
      <c r="AS21" s="102"/>
    </row>
    <row r="22" spans="2:45" ht="12" customHeight="1" thickBot="1">
      <c r="B22" s="265"/>
      <c r="C22" s="266"/>
      <c r="D22" s="310"/>
      <c r="E22" s="266"/>
      <c r="F22" s="295"/>
      <c r="G22" s="296"/>
      <c r="H22" s="12"/>
      <c r="I22" s="297">
        <f>IF(I14="","",AVERAGE(I14:J21))</f>
        <v>2371</v>
      </c>
      <c r="J22" s="298"/>
      <c r="K22" s="303">
        <f>IF(K14="","",AVERAGE(K14:K21))</f>
        <v>3.3199999999999994</v>
      </c>
      <c r="L22" s="303">
        <f>IF(L14="","",AVERAGE(L14:L21))</f>
        <v>13.6</v>
      </c>
      <c r="M22" s="450">
        <f>IF(M14="","",AVERAGE(M14:M21))</f>
        <v>0.05</v>
      </c>
      <c r="N22" s="546"/>
      <c r="O22" s="311">
        <f>IF(O14="","",AVERAGE(O14:Q21))</f>
        <v>5.5600000000000005</v>
      </c>
      <c r="P22" s="312"/>
      <c r="Q22" s="313"/>
      <c r="R22" s="549"/>
      <c r="S22" s="552" t="s">
        <v>61</v>
      </c>
      <c r="T22" s="286"/>
      <c r="U22" s="286"/>
      <c r="V22" s="286"/>
      <c r="W22" s="286"/>
      <c r="X22" s="286"/>
      <c r="Y22" s="287"/>
      <c r="Z22" s="435">
        <f>IF(Z14="","",AVERAGE(Z14:Z21))</f>
        <v>48.4</v>
      </c>
      <c r="AA22" s="435">
        <f>IF(AA14="","",AVERAGE(AA14:AA21))</f>
        <v>2299</v>
      </c>
      <c r="AB22" s="467">
        <f>IF(AB14="","",AVERAGE(AB14:AB21))</f>
        <v>6.24</v>
      </c>
      <c r="AC22" s="467">
        <f>IF(AC14="","",AVERAGE(AC14:AC21))</f>
        <v>96.963306621678612</v>
      </c>
      <c r="AD22" s="470">
        <f>IF(AD14="","",AVERAGE(AD14:AD21))</f>
        <v>0.47200000000000009</v>
      </c>
      <c r="AF22" s="104"/>
      <c r="AG22" s="105"/>
      <c r="AH22" s="104"/>
      <c r="AI22" s="105"/>
      <c r="AJ22" s="104"/>
      <c r="AK22" s="105"/>
      <c r="AL22" s="104"/>
      <c r="AM22" s="105"/>
      <c r="AN22" s="104"/>
      <c r="AO22" s="105"/>
      <c r="AP22" s="104"/>
      <c r="AQ22" s="105"/>
      <c r="AR22" s="104"/>
      <c r="AS22" s="105"/>
    </row>
    <row r="23" spans="2:45" ht="12" customHeight="1">
      <c r="B23" s="306"/>
      <c r="C23" s="307"/>
      <c r="D23" s="307"/>
      <c r="E23" s="307"/>
      <c r="F23" s="307"/>
      <c r="G23" s="307"/>
      <c r="H23" s="307"/>
      <c r="I23" s="299"/>
      <c r="J23" s="300"/>
      <c r="K23" s="304"/>
      <c r="L23" s="304"/>
      <c r="M23" s="451"/>
      <c r="N23" s="547"/>
      <c r="O23" s="314"/>
      <c r="P23" s="315"/>
      <c r="Q23" s="316"/>
      <c r="R23" s="550"/>
      <c r="S23" s="553"/>
      <c r="T23" s="288"/>
      <c r="U23" s="288"/>
      <c r="V23" s="288"/>
      <c r="W23" s="288"/>
      <c r="X23" s="288"/>
      <c r="Y23" s="289"/>
      <c r="Z23" s="436"/>
      <c r="AA23" s="436"/>
      <c r="AB23" s="468"/>
      <c r="AC23" s="468"/>
      <c r="AD23" s="471"/>
    </row>
    <row r="24" spans="2:45" ht="9.75" customHeight="1" thickBot="1">
      <c r="B24" s="308"/>
      <c r="C24" s="309"/>
      <c r="D24" s="309"/>
      <c r="E24" s="309"/>
      <c r="F24" s="309"/>
      <c r="G24" s="309"/>
      <c r="H24" s="309"/>
      <c r="I24" s="301"/>
      <c r="J24" s="302"/>
      <c r="K24" s="305"/>
      <c r="L24" s="305"/>
      <c r="M24" s="452"/>
      <c r="N24" s="548"/>
      <c r="O24" s="317"/>
      <c r="P24" s="318"/>
      <c r="Q24" s="319"/>
      <c r="R24" s="551"/>
      <c r="S24" s="554"/>
      <c r="T24" s="290"/>
      <c r="U24" s="290"/>
      <c r="V24" s="290"/>
      <c r="W24" s="290"/>
      <c r="X24" s="290"/>
      <c r="Y24" s="291"/>
      <c r="Z24" s="437"/>
      <c r="AA24" s="437"/>
      <c r="AB24" s="469"/>
      <c r="AC24" s="469"/>
      <c r="AD24" s="472"/>
    </row>
    <row r="25" spans="2:45" ht="12.75" customHeight="1" thickTop="1">
      <c r="B25" s="428" t="s">
        <v>36</v>
      </c>
      <c r="C25" s="429"/>
      <c r="D25" s="430"/>
      <c r="E25" s="431" t="s">
        <v>34</v>
      </c>
      <c r="F25" s="429"/>
      <c r="G25" s="432"/>
      <c r="H25" s="463" t="s">
        <v>180</v>
      </c>
      <c r="I25" s="463"/>
      <c r="J25" s="464"/>
      <c r="K25" s="433">
        <v>3.5</v>
      </c>
      <c r="L25" s="433">
        <v>13.5</v>
      </c>
      <c r="M25" s="410" t="s">
        <v>35</v>
      </c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2"/>
      <c r="AB25" s="433">
        <v>6.4</v>
      </c>
      <c r="AC25" s="500"/>
      <c r="AD25" s="501"/>
      <c r="AF25" s="269" t="s">
        <v>37</v>
      </c>
      <c r="AG25" s="270"/>
      <c r="AH25" s="270"/>
      <c r="AI25" s="270"/>
      <c r="AJ25" s="271"/>
      <c r="AL25" s="275" t="s">
        <v>108</v>
      </c>
      <c r="AM25" s="276"/>
      <c r="AN25" s="277"/>
    </row>
    <row r="26" spans="2:45" ht="12.75" customHeight="1" thickBot="1">
      <c r="B26" s="346" t="s">
        <v>38</v>
      </c>
      <c r="C26" s="418"/>
      <c r="D26" s="419"/>
      <c r="E26" s="438" t="s">
        <v>39</v>
      </c>
      <c r="F26" s="418"/>
      <c r="G26" s="439"/>
      <c r="H26" s="465"/>
      <c r="I26" s="465"/>
      <c r="J26" s="466"/>
      <c r="K26" s="434"/>
      <c r="L26" s="434"/>
      <c r="M26" s="413" t="s">
        <v>138</v>
      </c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5"/>
      <c r="AB26" s="434"/>
      <c r="AC26" s="502"/>
      <c r="AD26" s="503"/>
      <c r="AF26" s="272"/>
      <c r="AG26" s="273"/>
      <c r="AH26" s="273"/>
      <c r="AI26" s="273"/>
      <c r="AJ26" s="274"/>
      <c r="AL26" s="511"/>
      <c r="AM26" s="512"/>
      <c r="AN26" s="513"/>
    </row>
    <row r="27" spans="2:45" ht="12.75">
      <c r="B27" s="420"/>
      <c r="C27" s="418"/>
      <c r="D27" s="419"/>
      <c r="E27" s="440"/>
      <c r="F27" s="418"/>
      <c r="G27" s="439"/>
      <c r="H27" s="444" t="s">
        <v>40</v>
      </c>
      <c r="I27" s="448" t="s">
        <v>24</v>
      </c>
      <c r="J27" s="473" t="s">
        <v>170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4"/>
      <c r="W27" s="281" t="s">
        <v>42</v>
      </c>
      <c r="X27" s="282"/>
      <c r="Y27" s="282"/>
      <c r="Z27" s="282"/>
      <c r="AA27" s="282"/>
      <c r="AB27" s="283"/>
      <c r="AC27" s="284">
        <v>1725.4</v>
      </c>
      <c r="AD27" s="285"/>
      <c r="AF27" s="490" t="s">
        <v>48</v>
      </c>
      <c r="AG27" s="491"/>
      <c r="AH27" s="491"/>
      <c r="AI27" s="491"/>
      <c r="AJ27" s="492"/>
      <c r="AL27" s="504" t="s">
        <v>109</v>
      </c>
      <c r="AM27" s="505"/>
      <c r="AN27" s="506"/>
    </row>
    <row r="28" spans="2:45" ht="12.75">
      <c r="B28" s="420"/>
      <c r="C28" s="418"/>
      <c r="D28" s="419"/>
      <c r="E28" s="440"/>
      <c r="F28" s="418"/>
      <c r="G28" s="439"/>
      <c r="H28" s="445"/>
      <c r="I28" s="448"/>
      <c r="J28" s="474" t="s">
        <v>41</v>
      </c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6"/>
      <c r="W28" s="262" t="s">
        <v>43</v>
      </c>
      <c r="X28" s="263"/>
      <c r="Y28" s="263"/>
      <c r="Z28" s="263"/>
      <c r="AA28" s="263"/>
      <c r="AB28" s="264"/>
      <c r="AC28" s="260">
        <v>-0.86</v>
      </c>
      <c r="AD28" s="495"/>
      <c r="AF28" s="337" t="s">
        <v>44</v>
      </c>
      <c r="AG28" s="338"/>
      <c r="AH28" s="338"/>
      <c r="AI28" s="338"/>
      <c r="AJ28" s="339"/>
      <c r="AL28" s="504" t="s">
        <v>110</v>
      </c>
      <c r="AM28" s="505"/>
      <c r="AN28" s="506"/>
    </row>
    <row r="29" spans="2:45" ht="12.75">
      <c r="B29" s="421"/>
      <c r="C29" s="422"/>
      <c r="D29" s="423"/>
      <c r="E29" s="456"/>
      <c r="F29" s="422"/>
      <c r="G29" s="457"/>
      <c r="H29" s="445"/>
      <c r="I29" s="448"/>
      <c r="J29" s="477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9"/>
      <c r="W29" s="425" t="s">
        <v>100</v>
      </c>
      <c r="X29" s="426"/>
      <c r="Y29" s="426"/>
      <c r="Z29" s="426"/>
      <c r="AA29" s="426"/>
      <c r="AB29" s="427"/>
      <c r="AC29" s="480" t="s">
        <v>101</v>
      </c>
      <c r="AD29" s="481"/>
      <c r="AF29" s="337" t="s">
        <v>45</v>
      </c>
      <c r="AG29" s="338"/>
      <c r="AH29" s="338"/>
      <c r="AI29" s="338"/>
      <c r="AJ29" s="339"/>
      <c r="AL29" s="504" t="s">
        <v>80</v>
      </c>
      <c r="AM29" s="507"/>
      <c r="AN29" s="508"/>
    </row>
    <row r="30" spans="2:45" ht="15" customHeight="1">
      <c r="B30" s="343" t="s">
        <v>46</v>
      </c>
      <c r="C30" s="344"/>
      <c r="D30" s="345"/>
      <c r="E30" s="352" t="s">
        <v>29</v>
      </c>
      <c r="F30" s="344"/>
      <c r="G30" s="353"/>
      <c r="H30" s="446"/>
      <c r="I30" s="448"/>
      <c r="J30" s="493">
        <v>25000</v>
      </c>
      <c r="K30" s="461">
        <v>20000</v>
      </c>
      <c r="L30" s="461">
        <v>16000</v>
      </c>
      <c r="M30" s="461">
        <v>12500</v>
      </c>
      <c r="N30" s="461">
        <v>10000</v>
      </c>
      <c r="O30" s="461">
        <v>5000</v>
      </c>
      <c r="P30" s="461">
        <v>1250</v>
      </c>
      <c r="Q30" s="496">
        <v>630</v>
      </c>
      <c r="R30" s="496">
        <v>315</v>
      </c>
      <c r="S30" s="474">
        <v>160</v>
      </c>
      <c r="T30" s="498"/>
      <c r="U30" s="474">
        <v>80</v>
      </c>
      <c r="V30" s="476"/>
      <c r="W30" s="509" t="s">
        <v>47</v>
      </c>
      <c r="X30" s="181"/>
      <c r="Y30" s="181"/>
      <c r="Z30" s="181"/>
      <c r="AA30" s="181"/>
      <c r="AB30" s="181"/>
      <c r="AC30" s="181"/>
      <c r="AD30" s="510"/>
      <c r="AF30" s="337" t="s">
        <v>51</v>
      </c>
      <c r="AG30" s="338"/>
      <c r="AH30" s="338"/>
      <c r="AI30" s="338"/>
      <c r="AJ30" s="339"/>
      <c r="AL30" s="504" t="s">
        <v>72</v>
      </c>
      <c r="AM30" s="505"/>
      <c r="AN30" s="506"/>
    </row>
    <row r="31" spans="2:45" ht="12.75" customHeight="1">
      <c r="B31" s="346" t="s">
        <v>49</v>
      </c>
      <c r="C31" s="384"/>
      <c r="D31" s="385"/>
      <c r="E31" s="438" t="s">
        <v>50</v>
      </c>
      <c r="F31" s="418"/>
      <c r="G31" s="439"/>
      <c r="H31" s="447"/>
      <c r="I31" s="449"/>
      <c r="J31" s="494"/>
      <c r="K31" s="462"/>
      <c r="L31" s="462"/>
      <c r="M31" s="462"/>
      <c r="N31" s="462"/>
      <c r="O31" s="462"/>
      <c r="P31" s="462"/>
      <c r="Q31" s="497"/>
      <c r="R31" s="497"/>
      <c r="S31" s="477"/>
      <c r="T31" s="499"/>
      <c r="U31" s="477"/>
      <c r="V31" s="479"/>
      <c r="W31" s="514" t="s">
        <v>179</v>
      </c>
      <c r="X31" s="515"/>
      <c r="Y31" s="515"/>
      <c r="Z31" s="515"/>
      <c r="AA31" s="515"/>
      <c r="AB31" s="515"/>
      <c r="AC31" s="515"/>
      <c r="AD31" s="516"/>
      <c r="AF31" s="337" t="s">
        <v>179</v>
      </c>
      <c r="AG31" s="338"/>
      <c r="AH31" s="338"/>
      <c r="AI31" s="338"/>
      <c r="AJ31" s="339"/>
      <c r="AL31" s="504" t="s">
        <v>105</v>
      </c>
      <c r="AM31" s="505"/>
      <c r="AN31" s="506"/>
    </row>
    <row r="32" spans="2:45" ht="12.75">
      <c r="B32" s="386"/>
      <c r="C32" s="384"/>
      <c r="D32" s="385"/>
      <c r="E32" s="440"/>
      <c r="F32" s="418"/>
      <c r="G32" s="439"/>
      <c r="H32" s="60">
        <v>1</v>
      </c>
      <c r="I32" s="27" t="s">
        <v>85</v>
      </c>
      <c r="J32" s="37">
        <v>100</v>
      </c>
      <c r="K32" s="37">
        <v>100</v>
      </c>
      <c r="L32" s="37">
        <v>100</v>
      </c>
      <c r="M32" s="28">
        <v>98</v>
      </c>
      <c r="N32" s="28">
        <v>89</v>
      </c>
      <c r="O32" s="28">
        <v>63</v>
      </c>
      <c r="P32" s="28">
        <v>32</v>
      </c>
      <c r="Q32" s="28">
        <v>23</v>
      </c>
      <c r="R32" s="28">
        <v>13</v>
      </c>
      <c r="S32" s="400">
        <v>8.4</v>
      </c>
      <c r="T32" s="401"/>
      <c r="U32" s="394">
        <v>5.2</v>
      </c>
      <c r="V32" s="395"/>
      <c r="W32" s="521"/>
      <c r="X32" s="522"/>
      <c r="Y32" s="522"/>
      <c r="Z32" s="522"/>
      <c r="AA32" s="522"/>
      <c r="AB32" s="522"/>
      <c r="AC32" s="522"/>
      <c r="AD32" s="523"/>
      <c r="AF32" s="337" t="s">
        <v>181</v>
      </c>
      <c r="AG32" s="338"/>
      <c r="AH32" s="338"/>
      <c r="AI32" s="338"/>
      <c r="AJ32" s="339"/>
      <c r="AL32" s="504" t="s">
        <v>71</v>
      </c>
      <c r="AM32" s="505"/>
      <c r="AN32" s="506"/>
    </row>
    <row r="33" spans="2:40" ht="12.75">
      <c r="B33" s="386"/>
      <c r="C33" s="384"/>
      <c r="D33" s="385"/>
      <c r="E33" s="440"/>
      <c r="F33" s="418"/>
      <c r="G33" s="439"/>
      <c r="H33" s="60">
        <v>2</v>
      </c>
      <c r="I33" s="27" t="s">
        <v>85</v>
      </c>
      <c r="J33" s="37">
        <v>100</v>
      </c>
      <c r="K33" s="37">
        <v>100</v>
      </c>
      <c r="L33" s="37">
        <v>100</v>
      </c>
      <c r="M33" s="28">
        <v>99</v>
      </c>
      <c r="N33" s="28">
        <v>91</v>
      </c>
      <c r="O33" s="28">
        <v>61</v>
      </c>
      <c r="P33" s="28">
        <v>32</v>
      </c>
      <c r="Q33" s="28">
        <v>24</v>
      </c>
      <c r="R33" s="28">
        <v>15</v>
      </c>
      <c r="S33" s="400">
        <v>9.5</v>
      </c>
      <c r="T33" s="401"/>
      <c r="U33" s="394">
        <v>6.2</v>
      </c>
      <c r="V33" s="395"/>
      <c r="W33" s="517" t="s">
        <v>44</v>
      </c>
      <c r="X33" s="518"/>
      <c r="Y33" s="518"/>
      <c r="Z33" s="518"/>
      <c r="AA33" s="518"/>
      <c r="AB33" s="518"/>
      <c r="AC33" s="518"/>
      <c r="AD33" s="519"/>
      <c r="AF33" s="337" t="s">
        <v>52</v>
      </c>
      <c r="AG33" s="338"/>
      <c r="AH33" s="338"/>
      <c r="AI33" s="338"/>
      <c r="AJ33" s="339"/>
      <c r="AL33" s="504" t="s">
        <v>106</v>
      </c>
      <c r="AM33" s="505"/>
      <c r="AN33" s="506"/>
    </row>
    <row r="34" spans="2:40" ht="12.75">
      <c r="B34" s="386"/>
      <c r="C34" s="384"/>
      <c r="D34" s="385"/>
      <c r="E34" s="440"/>
      <c r="F34" s="418"/>
      <c r="G34" s="439"/>
      <c r="H34" s="60">
        <v>3</v>
      </c>
      <c r="I34" s="27" t="s">
        <v>85</v>
      </c>
      <c r="J34" s="37">
        <v>100</v>
      </c>
      <c r="K34" s="37">
        <v>100</v>
      </c>
      <c r="L34" s="37">
        <v>100</v>
      </c>
      <c r="M34" s="28">
        <v>98</v>
      </c>
      <c r="N34" s="28">
        <v>89</v>
      </c>
      <c r="O34" s="28">
        <v>58</v>
      </c>
      <c r="P34" s="28">
        <v>30</v>
      </c>
      <c r="Q34" s="28">
        <v>23</v>
      </c>
      <c r="R34" s="28">
        <v>14</v>
      </c>
      <c r="S34" s="400">
        <v>9.1999999999999993</v>
      </c>
      <c r="T34" s="401"/>
      <c r="U34" s="394">
        <v>6</v>
      </c>
      <c r="V34" s="395"/>
      <c r="W34" s="517"/>
      <c r="X34" s="518"/>
      <c r="Y34" s="518"/>
      <c r="Z34" s="518"/>
      <c r="AA34" s="518"/>
      <c r="AB34" s="518"/>
      <c r="AC34" s="518"/>
      <c r="AD34" s="519"/>
      <c r="AF34" s="337" t="s">
        <v>53</v>
      </c>
      <c r="AG34" s="338"/>
      <c r="AH34" s="338"/>
      <c r="AI34" s="338"/>
      <c r="AJ34" s="339"/>
      <c r="AL34" s="504" t="s">
        <v>107</v>
      </c>
      <c r="AM34" s="505"/>
      <c r="AN34" s="506"/>
    </row>
    <row r="35" spans="2:40" ht="13.5" thickBot="1">
      <c r="B35" s="387"/>
      <c r="C35" s="388"/>
      <c r="D35" s="389"/>
      <c r="E35" s="456"/>
      <c r="F35" s="422"/>
      <c r="G35" s="457"/>
      <c r="H35" s="60">
        <v>4</v>
      </c>
      <c r="I35" s="27" t="s">
        <v>85</v>
      </c>
      <c r="J35" s="37">
        <v>100</v>
      </c>
      <c r="K35" s="37">
        <v>100</v>
      </c>
      <c r="L35" s="37">
        <v>100</v>
      </c>
      <c r="M35" s="28">
        <v>97</v>
      </c>
      <c r="N35" s="28">
        <v>84</v>
      </c>
      <c r="O35" s="28">
        <v>53</v>
      </c>
      <c r="P35" s="28">
        <v>26</v>
      </c>
      <c r="Q35" s="28">
        <v>20</v>
      </c>
      <c r="R35" s="28">
        <v>13</v>
      </c>
      <c r="S35" s="400">
        <v>8.3000000000000007</v>
      </c>
      <c r="T35" s="401"/>
      <c r="U35" s="394">
        <v>5.3</v>
      </c>
      <c r="V35" s="395"/>
      <c r="W35" s="521"/>
      <c r="X35" s="522"/>
      <c r="Y35" s="522"/>
      <c r="Z35" s="522"/>
      <c r="AA35" s="522"/>
      <c r="AB35" s="522"/>
      <c r="AC35" s="522"/>
      <c r="AD35" s="523"/>
      <c r="AF35" s="337" t="s">
        <v>54</v>
      </c>
      <c r="AG35" s="338"/>
      <c r="AH35" s="338"/>
      <c r="AI35" s="338"/>
      <c r="AJ35" s="339"/>
      <c r="AL35" s="106"/>
      <c r="AM35" s="107"/>
      <c r="AN35" s="108"/>
    </row>
    <row r="36" spans="2:40" ht="13.5" thickBot="1">
      <c r="B36" s="74" t="s">
        <v>55</v>
      </c>
      <c r="C36" s="75"/>
      <c r="D36" s="76"/>
      <c r="E36" s="352" t="s">
        <v>30</v>
      </c>
      <c r="F36" s="344"/>
      <c r="G36" s="353"/>
      <c r="H36" s="61">
        <v>5</v>
      </c>
      <c r="I36" s="27" t="s">
        <v>85</v>
      </c>
      <c r="J36" s="37">
        <v>100</v>
      </c>
      <c r="K36" s="37">
        <v>100</v>
      </c>
      <c r="L36" s="37">
        <v>100</v>
      </c>
      <c r="M36" s="28">
        <v>98</v>
      </c>
      <c r="N36" s="28">
        <v>89</v>
      </c>
      <c r="O36" s="28">
        <v>62</v>
      </c>
      <c r="P36" s="28">
        <v>32</v>
      </c>
      <c r="Q36" s="28">
        <v>24</v>
      </c>
      <c r="R36" s="28">
        <v>15</v>
      </c>
      <c r="S36" s="400">
        <v>9.1999999999999993</v>
      </c>
      <c r="T36" s="401"/>
      <c r="U36" s="394">
        <v>6</v>
      </c>
      <c r="V36" s="395"/>
      <c r="W36" s="532"/>
      <c r="X36" s="533"/>
      <c r="Y36" s="533"/>
      <c r="Z36" s="533"/>
      <c r="AA36" s="533"/>
      <c r="AB36" s="533"/>
      <c r="AC36" s="533"/>
      <c r="AD36" s="534"/>
      <c r="AF36" s="337" t="s">
        <v>56</v>
      </c>
      <c r="AG36" s="338"/>
      <c r="AH36" s="338"/>
      <c r="AI36" s="338"/>
      <c r="AJ36" s="339"/>
    </row>
    <row r="37" spans="2:40" ht="14.25" customHeight="1" thickTop="1" thickBot="1">
      <c r="B37" s="346" t="s">
        <v>57</v>
      </c>
      <c r="C37" s="347"/>
      <c r="D37" s="348"/>
      <c r="E37" s="346" t="s">
        <v>178</v>
      </c>
      <c r="F37" s="347"/>
      <c r="G37" s="348"/>
      <c r="H37" s="50"/>
      <c r="I37" s="38"/>
      <c r="J37" s="39"/>
      <c r="K37" s="39"/>
      <c r="L37" s="19"/>
      <c r="M37" s="19"/>
      <c r="N37" s="19"/>
      <c r="O37" s="19"/>
      <c r="P37" s="19"/>
      <c r="Q37" s="19"/>
      <c r="R37" s="40"/>
      <c r="S37" s="354"/>
      <c r="T37" s="366"/>
      <c r="U37" s="354"/>
      <c r="V37" s="355"/>
      <c r="W37" s="529" t="s">
        <v>139</v>
      </c>
      <c r="X37" s="530"/>
      <c r="Y37" s="530"/>
      <c r="Z37" s="531"/>
      <c r="AA37" s="531"/>
      <c r="AB37" s="531"/>
      <c r="AC37" s="531"/>
      <c r="AD37" s="225"/>
      <c r="AF37" s="337" t="s">
        <v>58</v>
      </c>
      <c r="AG37" s="338"/>
      <c r="AH37" s="338"/>
      <c r="AI37" s="338"/>
      <c r="AJ37" s="339"/>
    </row>
    <row r="38" spans="2:40" ht="13.5" thickTop="1">
      <c r="B38" s="346"/>
      <c r="C38" s="347"/>
      <c r="D38" s="348"/>
      <c r="E38" s="346"/>
      <c r="F38" s="347"/>
      <c r="G38" s="348"/>
      <c r="H38" s="55" t="s">
        <v>111</v>
      </c>
      <c r="I38" s="51" t="s">
        <v>85</v>
      </c>
      <c r="J38" s="52">
        <v>100</v>
      </c>
      <c r="K38" s="52">
        <v>100</v>
      </c>
      <c r="L38" s="53">
        <v>100</v>
      </c>
      <c r="M38" s="53">
        <v>98</v>
      </c>
      <c r="N38" s="53">
        <v>86</v>
      </c>
      <c r="O38" s="53">
        <v>57</v>
      </c>
      <c r="P38" s="53">
        <v>29</v>
      </c>
      <c r="Q38" s="53">
        <v>21</v>
      </c>
      <c r="R38" s="53">
        <v>12</v>
      </c>
      <c r="S38" s="340">
        <v>8.3000000000000007</v>
      </c>
      <c r="T38" s="341"/>
      <c r="U38" s="340">
        <v>5.2</v>
      </c>
      <c r="V38" s="342"/>
      <c r="W38" s="368"/>
      <c r="X38" s="369"/>
      <c r="Y38" s="369"/>
      <c r="Z38" s="175"/>
      <c r="AA38" s="175"/>
      <c r="AB38" s="175"/>
      <c r="AC38" s="175"/>
      <c r="AD38" s="520"/>
      <c r="AF38" s="337" t="s">
        <v>59</v>
      </c>
      <c r="AG38" s="338"/>
      <c r="AH38" s="338"/>
      <c r="AI38" s="338"/>
      <c r="AJ38" s="339"/>
    </row>
    <row r="39" spans="2:40" ht="13.5" thickBot="1">
      <c r="B39" s="349"/>
      <c r="C39" s="350"/>
      <c r="D39" s="351"/>
      <c r="E39" s="349"/>
      <c r="F39" s="350"/>
      <c r="G39" s="351"/>
      <c r="H39" s="56" t="s">
        <v>112</v>
      </c>
      <c r="I39" s="54" t="s">
        <v>85</v>
      </c>
      <c r="J39" s="53">
        <v>100</v>
      </c>
      <c r="K39" s="53">
        <v>100</v>
      </c>
      <c r="L39" s="53">
        <v>100</v>
      </c>
      <c r="M39" s="53">
        <v>98</v>
      </c>
      <c r="N39" s="53">
        <v>88</v>
      </c>
      <c r="O39" s="53">
        <v>59</v>
      </c>
      <c r="P39" s="53">
        <v>31</v>
      </c>
      <c r="Q39" s="53">
        <v>23</v>
      </c>
      <c r="R39" s="53">
        <v>14</v>
      </c>
      <c r="S39" s="362">
        <v>8.6999999999999993</v>
      </c>
      <c r="T39" s="363"/>
      <c r="U39" s="362">
        <v>5.6</v>
      </c>
      <c r="V39" s="402"/>
      <c r="W39" s="262" t="s">
        <v>140</v>
      </c>
      <c r="X39" s="263"/>
      <c r="Y39" s="263"/>
      <c r="Z39" s="524"/>
      <c r="AA39" s="524"/>
      <c r="AB39" s="524"/>
      <c r="AC39" s="524"/>
      <c r="AD39" s="481"/>
      <c r="AF39" s="337" t="s">
        <v>113</v>
      </c>
      <c r="AG39" s="338"/>
      <c r="AH39" s="338"/>
      <c r="AI39" s="338"/>
      <c r="AJ39" s="339"/>
    </row>
    <row r="40" spans="2:40" ht="13.5" customHeight="1" thickBot="1">
      <c r="B40" s="322" t="s">
        <v>61</v>
      </c>
      <c r="C40" s="323"/>
      <c r="D40" s="323"/>
      <c r="E40" s="323"/>
      <c r="F40" s="323"/>
      <c r="G40" s="323"/>
      <c r="H40" s="324"/>
      <c r="I40" s="59" t="s">
        <v>62</v>
      </c>
      <c r="J40" s="16">
        <f t="shared" ref="J40:R40" si="1">IF(J32="","",AVERAGE(J32:J36))</f>
        <v>100</v>
      </c>
      <c r="K40" s="16">
        <f t="shared" si="1"/>
        <v>100</v>
      </c>
      <c r="L40" s="16">
        <f t="shared" si="1"/>
        <v>100</v>
      </c>
      <c r="M40" s="16">
        <f t="shared" si="1"/>
        <v>98</v>
      </c>
      <c r="N40" s="16">
        <f t="shared" si="1"/>
        <v>88.4</v>
      </c>
      <c r="O40" s="16">
        <f t="shared" si="1"/>
        <v>59.4</v>
      </c>
      <c r="P40" s="16">
        <f t="shared" si="1"/>
        <v>30.4</v>
      </c>
      <c r="Q40" s="16">
        <f t="shared" si="1"/>
        <v>22.8</v>
      </c>
      <c r="R40" s="16">
        <f t="shared" si="1"/>
        <v>14</v>
      </c>
      <c r="S40" s="360">
        <f>IF(S32="","",AVERAGE(S32:T36))</f>
        <v>8.9199999999999982</v>
      </c>
      <c r="T40" s="361"/>
      <c r="U40" s="360">
        <f>IF(U32="","",AVERAGE(U32:V36))</f>
        <v>5.74</v>
      </c>
      <c r="V40" s="361"/>
      <c r="W40" s="525" t="s">
        <v>141</v>
      </c>
      <c r="X40" s="526"/>
      <c r="Y40" s="526"/>
      <c r="Z40" s="524"/>
      <c r="AA40" s="524"/>
      <c r="AB40" s="524"/>
      <c r="AC40" s="524"/>
      <c r="AD40" s="481"/>
      <c r="AF40" s="332"/>
      <c r="AG40" s="333"/>
      <c r="AH40" s="333"/>
      <c r="AI40" s="333"/>
      <c r="AJ40" s="334"/>
    </row>
    <row r="41" spans="2:40" ht="13.5" customHeight="1" thickBot="1">
      <c r="B41" s="325"/>
      <c r="C41" s="326"/>
      <c r="D41" s="326"/>
      <c r="E41" s="326"/>
      <c r="F41" s="326"/>
      <c r="G41" s="326"/>
      <c r="H41" s="327"/>
      <c r="I41" s="57" t="str">
        <f>IF(H38="","","QA")</f>
        <v>QA</v>
      </c>
      <c r="J41" s="58">
        <f t="shared" ref="J41:R41" si="2">IF(J38="","",AVERAGE(J38:J39))</f>
        <v>100</v>
      </c>
      <c r="K41" s="58">
        <f t="shared" si="2"/>
        <v>100</v>
      </c>
      <c r="L41" s="58">
        <f t="shared" si="2"/>
        <v>100</v>
      </c>
      <c r="M41" s="58">
        <f t="shared" si="2"/>
        <v>98</v>
      </c>
      <c r="N41" s="58">
        <f t="shared" si="2"/>
        <v>87</v>
      </c>
      <c r="O41" s="58">
        <f t="shared" si="2"/>
        <v>58</v>
      </c>
      <c r="P41" s="58">
        <f t="shared" si="2"/>
        <v>30</v>
      </c>
      <c r="Q41" s="58">
        <f t="shared" si="2"/>
        <v>22</v>
      </c>
      <c r="R41" s="58">
        <f t="shared" si="2"/>
        <v>13</v>
      </c>
      <c r="S41" s="335">
        <f>IF(S38="","",AVERAGE(S38:T39))</f>
        <v>8.5</v>
      </c>
      <c r="T41" s="336"/>
      <c r="U41" s="335">
        <f>IF(U38="","",AVERAGE(U38:V39))</f>
        <v>5.4</v>
      </c>
      <c r="V41" s="336"/>
      <c r="W41" s="262" t="s">
        <v>142</v>
      </c>
      <c r="X41" s="263"/>
      <c r="Y41" s="263"/>
      <c r="Z41" s="527"/>
      <c r="AA41" s="527"/>
      <c r="AB41" s="527"/>
      <c r="AC41" s="527"/>
      <c r="AD41" s="528"/>
    </row>
    <row r="42" spans="2:40" ht="13.5" customHeight="1" thickTop="1" thickBot="1">
      <c r="B42" s="382" t="s">
        <v>63</v>
      </c>
      <c r="C42" s="383"/>
      <c r="D42" s="383"/>
      <c r="E42" s="383"/>
      <c r="F42" s="383"/>
      <c r="G42" s="383"/>
      <c r="H42" s="383"/>
      <c r="I42" s="383"/>
      <c r="J42" s="19">
        <v>100</v>
      </c>
      <c r="K42" s="19">
        <v>100</v>
      </c>
      <c r="L42" s="19">
        <v>100</v>
      </c>
      <c r="M42" s="19">
        <v>98</v>
      </c>
      <c r="N42" s="19">
        <v>88</v>
      </c>
      <c r="O42" s="19">
        <v>60</v>
      </c>
      <c r="P42" s="19">
        <v>31</v>
      </c>
      <c r="Q42" s="19">
        <v>23</v>
      </c>
      <c r="R42" s="19">
        <v>14</v>
      </c>
      <c r="S42" s="405">
        <v>9.5</v>
      </c>
      <c r="T42" s="406"/>
      <c r="U42" s="354">
        <v>6.4</v>
      </c>
      <c r="V42" s="355"/>
      <c r="W42" s="535"/>
      <c r="X42" s="536"/>
      <c r="Y42" s="536"/>
      <c r="Z42" s="537" t="s">
        <v>64</v>
      </c>
      <c r="AA42" s="537"/>
      <c r="AB42" s="537"/>
      <c r="AC42" s="537"/>
      <c r="AD42" s="538"/>
      <c r="AH42" s="115"/>
      <c r="AI42" s="116"/>
    </row>
    <row r="43" spans="2:40" ht="13.5" customHeight="1" thickTop="1">
      <c r="B43" s="368" t="s">
        <v>65</v>
      </c>
      <c r="C43" s="369"/>
      <c r="D43" s="369"/>
      <c r="E43" s="369"/>
      <c r="F43" s="369"/>
      <c r="G43" s="369"/>
      <c r="H43" s="369"/>
      <c r="I43" s="369"/>
      <c r="J43" s="20"/>
      <c r="K43" s="20" t="s">
        <v>166</v>
      </c>
      <c r="L43" s="20" t="s">
        <v>166</v>
      </c>
      <c r="M43" s="20" t="s">
        <v>166</v>
      </c>
      <c r="N43" s="20" t="s">
        <v>166</v>
      </c>
      <c r="O43" s="20" t="s">
        <v>166</v>
      </c>
      <c r="P43" s="20" t="s">
        <v>167</v>
      </c>
      <c r="Q43" s="20" t="s">
        <v>168</v>
      </c>
      <c r="R43" s="20" t="s">
        <v>168</v>
      </c>
      <c r="S43" s="370" t="s">
        <v>169</v>
      </c>
      <c r="T43" s="371"/>
      <c r="U43" s="372" t="s">
        <v>169</v>
      </c>
      <c r="V43" s="373"/>
      <c r="W43" s="542" t="s">
        <v>66</v>
      </c>
      <c r="X43" s="543"/>
      <c r="Y43" s="543"/>
      <c r="Z43" s="544"/>
      <c r="AA43" s="544"/>
      <c r="AB43" s="21" t="s">
        <v>67</v>
      </c>
      <c r="AC43" s="544"/>
      <c r="AD43" s="545"/>
      <c r="AH43" s="115"/>
      <c r="AI43" s="117"/>
    </row>
    <row r="44" spans="2:40" ht="13.5" customHeight="1" thickBot="1">
      <c r="B44" s="374" t="s">
        <v>68</v>
      </c>
      <c r="C44" s="375"/>
      <c r="D44" s="375"/>
      <c r="E44" s="375"/>
      <c r="F44" s="375"/>
      <c r="G44" s="375"/>
      <c r="H44" s="375"/>
      <c r="I44" s="375"/>
      <c r="J44" s="22"/>
      <c r="K44" s="22">
        <v>10</v>
      </c>
      <c r="L44" s="22">
        <v>10</v>
      </c>
      <c r="M44" s="22">
        <v>10</v>
      </c>
      <c r="N44" s="22">
        <v>10</v>
      </c>
      <c r="O44" s="22">
        <v>10</v>
      </c>
      <c r="P44" s="22">
        <v>6</v>
      </c>
      <c r="Q44" s="22">
        <v>5</v>
      </c>
      <c r="R44" s="22">
        <v>4</v>
      </c>
      <c r="S44" s="376">
        <v>3</v>
      </c>
      <c r="T44" s="377"/>
      <c r="U44" s="23">
        <v>3</v>
      </c>
      <c r="V44" s="24"/>
      <c r="W44" s="539" t="s">
        <v>69</v>
      </c>
      <c r="X44" s="540"/>
      <c r="Y44" s="540"/>
      <c r="Z44" s="540"/>
      <c r="AA44" s="540"/>
      <c r="AB44" s="540"/>
      <c r="AC44" s="540"/>
      <c r="AD44" s="541"/>
      <c r="AH44" s="115"/>
      <c r="AI44" s="117"/>
    </row>
    <row r="45" spans="2:40" ht="13.5" customHeight="1">
      <c r="B45" s="84"/>
      <c r="C45" s="84"/>
      <c r="D45" s="84"/>
      <c r="E45" s="84"/>
      <c r="F45" s="84"/>
      <c r="G45" s="84"/>
      <c r="H45" s="84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  <c r="V45" s="87"/>
      <c r="W45" s="88"/>
      <c r="X45" s="88"/>
      <c r="Y45" s="88"/>
      <c r="Z45" s="88"/>
      <c r="AA45" s="88"/>
      <c r="AB45" s="88"/>
      <c r="AC45" s="88"/>
      <c r="AD45" s="88"/>
      <c r="AH45" s="115"/>
      <c r="AI45" s="117"/>
    </row>
    <row r="46" spans="2:40" ht="12.75">
      <c r="B46" s="89" t="s">
        <v>182</v>
      </c>
      <c r="C46" s="89"/>
      <c r="D46" s="89"/>
      <c r="E46" s="89"/>
      <c r="F46" s="89"/>
      <c r="G46" s="89"/>
      <c r="H46" s="89"/>
      <c r="I46" s="89"/>
      <c r="W46" s="89"/>
      <c r="X46" s="89"/>
      <c r="Y46" s="89"/>
      <c r="Z46" s="89"/>
      <c r="AA46" s="89"/>
      <c r="AB46" s="89"/>
      <c r="AC46" s="89"/>
      <c r="AD46" s="90" t="s">
        <v>172</v>
      </c>
      <c r="AH46" s="115"/>
      <c r="AI46" s="117"/>
    </row>
    <row r="47" spans="2:40" ht="9" customHeight="1">
      <c r="B47" s="25"/>
      <c r="C47" s="25"/>
      <c r="D47" s="25"/>
      <c r="E47" s="25"/>
      <c r="AH47" s="115"/>
      <c r="AI47" s="117"/>
    </row>
    <row r="48" spans="2:40" ht="11.25">
      <c r="AH48" s="115"/>
      <c r="AI48" s="117"/>
    </row>
    <row r="49" spans="2:35" ht="11.25" customHeight="1">
      <c r="B49" s="112"/>
      <c r="C49" s="112"/>
      <c r="D49" s="112"/>
      <c r="E49" s="112"/>
      <c r="F49" s="112"/>
      <c r="G49" s="112"/>
      <c r="H49" s="112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AH49" s="115"/>
      <c r="AI49" s="117"/>
    </row>
    <row r="50" spans="2:35" ht="11.25" customHeight="1">
      <c r="B50" s="112"/>
      <c r="C50" s="112"/>
      <c r="D50" s="112"/>
      <c r="E50" s="112"/>
      <c r="F50" s="112"/>
      <c r="G50" s="112"/>
      <c r="H50" s="112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AH50" s="115"/>
      <c r="AI50" s="117"/>
    </row>
    <row r="51" spans="2:35" ht="12" customHeight="1">
      <c r="B51" s="112"/>
      <c r="C51" s="112"/>
      <c r="D51" s="112"/>
      <c r="E51" s="112"/>
      <c r="F51" s="112"/>
      <c r="G51" s="112"/>
      <c r="H51" s="112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AH51" s="118"/>
      <c r="AI51" s="115"/>
    </row>
    <row r="52" spans="2:35" ht="9" customHeight="1">
      <c r="B52" s="113"/>
      <c r="C52" s="113"/>
      <c r="D52" s="113"/>
      <c r="E52" s="113"/>
      <c r="F52" s="113"/>
      <c r="G52" s="113"/>
      <c r="H52" s="113"/>
      <c r="I52" s="114"/>
      <c r="J52" s="114"/>
      <c r="K52" s="114"/>
      <c r="L52" s="114"/>
      <c r="M52" s="114"/>
      <c r="N52" s="114"/>
      <c r="O52" s="111"/>
      <c r="P52" s="111"/>
      <c r="Q52" s="111"/>
      <c r="R52" s="111"/>
      <c r="S52" s="111"/>
      <c r="T52" s="111"/>
      <c r="U52" s="111"/>
    </row>
    <row r="53" spans="2:35" ht="9" customHeight="1">
      <c r="B53" s="113"/>
      <c r="C53" s="113"/>
      <c r="D53" s="113"/>
      <c r="E53" s="113"/>
      <c r="F53" s="113"/>
      <c r="G53" s="113"/>
      <c r="H53" s="113"/>
      <c r="I53" s="114"/>
      <c r="J53" s="114"/>
      <c r="K53" s="114"/>
      <c r="L53" s="114"/>
      <c r="M53" s="114"/>
      <c r="N53" s="114"/>
      <c r="O53" s="111"/>
      <c r="P53" s="111"/>
      <c r="Q53" s="111"/>
      <c r="R53" s="111"/>
      <c r="S53" s="111"/>
      <c r="T53" s="111"/>
      <c r="U53" s="111"/>
    </row>
    <row r="54" spans="2:35" ht="9.75" customHeight="1">
      <c r="B54" s="113"/>
      <c r="C54" s="113"/>
      <c r="D54" s="113"/>
      <c r="E54" s="113"/>
      <c r="F54" s="113"/>
      <c r="G54" s="113"/>
      <c r="H54" s="113"/>
      <c r="I54" s="114"/>
      <c r="J54" s="114"/>
      <c r="K54" s="114"/>
      <c r="L54" s="114"/>
      <c r="M54" s="114"/>
      <c r="N54" s="114"/>
      <c r="O54" s="111"/>
      <c r="P54" s="111"/>
      <c r="Q54" s="111"/>
      <c r="R54" s="111"/>
      <c r="S54" s="111"/>
      <c r="T54" s="111"/>
      <c r="U54" s="111"/>
    </row>
    <row r="55" spans="2:35" ht="9" customHeight="1">
      <c r="B55" s="113"/>
      <c r="C55" s="113"/>
      <c r="D55" s="113"/>
      <c r="E55" s="113"/>
      <c r="F55" s="113"/>
      <c r="G55" s="113"/>
      <c r="H55" s="113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2:35" ht="9" customHeight="1">
      <c r="B56" s="113"/>
      <c r="C56" s="113"/>
      <c r="D56" s="113"/>
      <c r="E56" s="113"/>
      <c r="F56" s="113"/>
      <c r="G56" s="113"/>
      <c r="H56" s="113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2:35" ht="9.75" customHeight="1">
      <c r="B57" s="113"/>
      <c r="C57" s="113"/>
      <c r="D57" s="113"/>
      <c r="E57" s="113"/>
      <c r="F57" s="113"/>
      <c r="G57" s="113"/>
      <c r="H57" s="113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2:35" ht="9" customHeight="1">
      <c r="B58" s="113"/>
      <c r="C58" s="113"/>
      <c r="D58" s="113"/>
      <c r="E58" s="113"/>
      <c r="F58" s="113"/>
      <c r="G58" s="113"/>
      <c r="H58" s="113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2:35" ht="9" customHeight="1">
      <c r="B59" s="113"/>
      <c r="C59" s="113"/>
      <c r="D59" s="113"/>
      <c r="E59" s="113"/>
      <c r="F59" s="113"/>
      <c r="G59" s="113"/>
      <c r="H59" s="113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2:35" ht="9.75" customHeight="1">
      <c r="B60" s="113"/>
      <c r="C60" s="113"/>
      <c r="D60" s="113"/>
      <c r="E60" s="113"/>
      <c r="F60" s="113"/>
      <c r="G60" s="113"/>
      <c r="H60" s="113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2:35" ht="9" customHeight="1">
      <c r="B61" s="113"/>
      <c r="C61" s="113"/>
      <c r="D61" s="113"/>
      <c r="E61" s="113"/>
      <c r="F61" s="113"/>
      <c r="G61" s="113"/>
      <c r="H61" s="113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2:35" ht="9" customHeight="1">
      <c r="B62" s="113"/>
      <c r="C62" s="113"/>
      <c r="D62" s="113"/>
      <c r="E62" s="113"/>
      <c r="F62" s="113"/>
      <c r="G62" s="113"/>
      <c r="H62" s="113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2:35" ht="9.75" customHeight="1">
      <c r="B63" s="113"/>
      <c r="C63" s="113"/>
      <c r="D63" s="113"/>
      <c r="E63" s="113"/>
      <c r="F63" s="113"/>
      <c r="G63" s="113"/>
      <c r="H63" s="113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2:35" ht="9" customHeight="1">
      <c r="B64" s="113"/>
      <c r="C64" s="113"/>
      <c r="D64" s="113"/>
      <c r="E64" s="113"/>
      <c r="F64" s="113"/>
      <c r="G64" s="113"/>
      <c r="H64" s="113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2:21" ht="9" customHeight="1">
      <c r="B65" s="113"/>
      <c r="C65" s="113"/>
      <c r="D65" s="113"/>
      <c r="E65" s="113"/>
      <c r="F65" s="113"/>
      <c r="G65" s="113"/>
      <c r="H65" s="113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2:21" ht="9" customHeight="1">
      <c r="B66" s="113"/>
      <c r="C66" s="113"/>
      <c r="D66" s="113"/>
      <c r="E66" s="113"/>
      <c r="F66" s="113"/>
      <c r="G66" s="113"/>
      <c r="H66" s="113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2:21" ht="9" customHeight="1">
      <c r="B67" s="113"/>
      <c r="C67" s="113"/>
      <c r="D67" s="113"/>
      <c r="E67" s="113"/>
      <c r="F67" s="113"/>
      <c r="G67" s="113"/>
      <c r="H67" s="113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2:21" ht="9" customHeight="1">
      <c r="B68" s="113"/>
      <c r="C68" s="113"/>
      <c r="D68" s="113"/>
      <c r="E68" s="113"/>
      <c r="F68" s="113"/>
      <c r="G68" s="113"/>
      <c r="H68" s="113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2:21" ht="9" customHeight="1">
      <c r="B69" s="113"/>
      <c r="C69" s="113"/>
      <c r="D69" s="113"/>
      <c r="E69" s="113"/>
      <c r="F69" s="113"/>
      <c r="G69" s="113"/>
      <c r="H69" s="113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</sheetData>
  <sheetProtection sheet="1" objects="1" scenarios="1" selectLockedCells="1" selectUnlockedCells="1"/>
  <mergeCells count="253">
    <mergeCell ref="B13:C13"/>
    <mergeCell ref="B14:C14"/>
    <mergeCell ref="B10:C12"/>
    <mergeCell ref="D10:H11"/>
    <mergeCell ref="AR15:AS15"/>
    <mergeCell ref="O30:O31"/>
    <mergeCell ref="E12:E13"/>
    <mergeCell ref="Q30:Q31"/>
    <mergeCell ref="R30:R31"/>
    <mergeCell ref="S30:T31"/>
    <mergeCell ref="U30:V31"/>
    <mergeCell ref="N12:N13"/>
    <mergeCell ref="E31:G35"/>
    <mergeCell ref="F21:G21"/>
    <mergeCell ref="I21:J21"/>
    <mergeCell ref="AC25:AD26"/>
    <mergeCell ref="K30:K31"/>
    <mergeCell ref="L30:L31"/>
    <mergeCell ref="M30:M31"/>
    <mergeCell ref="N30:N31"/>
    <mergeCell ref="O22:Q24"/>
    <mergeCell ref="P30:P31"/>
    <mergeCell ref="AC29:AD29"/>
    <mergeCell ref="AB25:AB26"/>
    <mergeCell ref="B17:C17"/>
    <mergeCell ref="D17:E17"/>
    <mergeCell ref="F17:G17"/>
    <mergeCell ref="I17:J17"/>
    <mergeCell ref="AP15:AQ15"/>
    <mergeCell ref="AJ15:AK15"/>
    <mergeCell ref="B15:H15"/>
    <mergeCell ref="H25:J26"/>
    <mergeCell ref="D12:D13"/>
    <mergeCell ref="E25:G25"/>
    <mergeCell ref="K25:K26"/>
    <mergeCell ref="L25:L26"/>
    <mergeCell ref="B25:D25"/>
    <mergeCell ref="B22:C22"/>
    <mergeCell ref="B19:C19"/>
    <mergeCell ref="D19:E19"/>
    <mergeCell ref="B18:C18"/>
    <mergeCell ref="D18:E18"/>
    <mergeCell ref="I18:J18"/>
    <mergeCell ref="L22:L24"/>
    <mergeCell ref="B21:C21"/>
    <mergeCell ref="D21:E21"/>
    <mergeCell ref="B23:H24"/>
    <mergeCell ref="B20:C20"/>
    <mergeCell ref="F12:F13"/>
    <mergeCell ref="G12:G13"/>
    <mergeCell ref="H12:H13"/>
    <mergeCell ref="T12:U12"/>
    <mergeCell ref="T13:U13"/>
    <mergeCell ref="Z22:Z24"/>
    <mergeCell ref="AA22:AA24"/>
    <mergeCell ref="M25:AA25"/>
    <mergeCell ref="M22:M24"/>
    <mergeCell ref="N22:N24"/>
    <mergeCell ref="R22:R24"/>
    <mergeCell ref="S22:Y24"/>
    <mergeCell ref="O20:Q20"/>
    <mergeCell ref="T20:U20"/>
    <mergeCell ref="F19:G19"/>
    <mergeCell ref="I19:J19"/>
    <mergeCell ref="O19:Q19"/>
    <mergeCell ref="T19:U19"/>
    <mergeCell ref="F18:G18"/>
    <mergeCell ref="O18:Q18"/>
    <mergeCell ref="T18:U18"/>
    <mergeCell ref="T16:U16"/>
    <mergeCell ref="I13:J13"/>
    <mergeCell ref="O17:Q17"/>
    <mergeCell ref="B42:I42"/>
    <mergeCell ref="S42:T42"/>
    <mergeCell ref="U42:V42"/>
    <mergeCell ref="W42:Y42"/>
    <mergeCell ref="Z42:AD42"/>
    <mergeCell ref="B44:I44"/>
    <mergeCell ref="S44:T44"/>
    <mergeCell ref="W44:AD44"/>
    <mergeCell ref="B43:I43"/>
    <mergeCell ref="S43:T43"/>
    <mergeCell ref="U43:V43"/>
    <mergeCell ref="W43:Y43"/>
    <mergeCell ref="Z43:AA43"/>
    <mergeCell ref="AC43:AD43"/>
    <mergeCell ref="E36:G36"/>
    <mergeCell ref="AF39:AJ39"/>
    <mergeCell ref="B40:H41"/>
    <mergeCell ref="S40:T40"/>
    <mergeCell ref="U40:V40"/>
    <mergeCell ref="W40:Y40"/>
    <mergeCell ref="Z40:AD40"/>
    <mergeCell ref="AF40:AJ40"/>
    <mergeCell ref="B37:D39"/>
    <mergeCell ref="AF37:AJ37"/>
    <mergeCell ref="AF38:AJ38"/>
    <mergeCell ref="S41:T41"/>
    <mergeCell ref="U41:V41"/>
    <mergeCell ref="W41:Y41"/>
    <mergeCell ref="Z41:AD41"/>
    <mergeCell ref="E37:G39"/>
    <mergeCell ref="S37:T37"/>
    <mergeCell ref="U37:V37"/>
    <mergeCell ref="W37:Y38"/>
    <mergeCell ref="Z37:AD37"/>
    <mergeCell ref="U36:V36"/>
    <mergeCell ref="W36:AD36"/>
    <mergeCell ref="S39:T39"/>
    <mergeCell ref="S38:T38"/>
    <mergeCell ref="U38:V38"/>
    <mergeCell ref="Z38:AD38"/>
    <mergeCell ref="S35:T35"/>
    <mergeCell ref="U35:V35"/>
    <mergeCell ref="W35:AD35"/>
    <mergeCell ref="U39:V39"/>
    <mergeCell ref="W39:Y39"/>
    <mergeCell ref="Z39:AD39"/>
    <mergeCell ref="W32:AD32"/>
    <mergeCell ref="AF32:AJ32"/>
    <mergeCell ref="AL32:AN32"/>
    <mergeCell ref="W31:AD31"/>
    <mergeCell ref="AF35:AJ35"/>
    <mergeCell ref="S36:T36"/>
    <mergeCell ref="AF36:AJ36"/>
    <mergeCell ref="U33:V33"/>
    <mergeCell ref="W33:AD33"/>
    <mergeCell ref="AF33:AJ33"/>
    <mergeCell ref="AL33:AN33"/>
    <mergeCell ref="S34:T34"/>
    <mergeCell ref="U34:V34"/>
    <mergeCell ref="W34:AD34"/>
    <mergeCell ref="AF34:AJ34"/>
    <mergeCell ref="AL34:AN34"/>
    <mergeCell ref="S33:T33"/>
    <mergeCell ref="B30:D30"/>
    <mergeCell ref="E30:G30"/>
    <mergeCell ref="W30:AD30"/>
    <mergeCell ref="AF30:AJ30"/>
    <mergeCell ref="AL30:AN30"/>
    <mergeCell ref="B26:D29"/>
    <mergeCell ref="E26:G29"/>
    <mergeCell ref="AL26:AN26"/>
    <mergeCell ref="H27:H31"/>
    <mergeCell ref="I27:I31"/>
    <mergeCell ref="W27:AB27"/>
    <mergeCell ref="AC27:AD27"/>
    <mergeCell ref="AF27:AJ27"/>
    <mergeCell ref="AL27:AN27"/>
    <mergeCell ref="W28:AB28"/>
    <mergeCell ref="M26:AA26"/>
    <mergeCell ref="W29:AB29"/>
    <mergeCell ref="J30:J31"/>
    <mergeCell ref="AF31:AJ31"/>
    <mergeCell ref="AL31:AN31"/>
    <mergeCell ref="B31:D35"/>
    <mergeCell ref="AF25:AJ26"/>
    <mergeCell ref="S32:T32"/>
    <mergeCell ref="U32:V32"/>
    <mergeCell ref="I14:J14"/>
    <mergeCell ref="O14:Q14"/>
    <mergeCell ref="T14:U14"/>
    <mergeCell ref="AC28:AD28"/>
    <mergeCell ref="AF28:AJ28"/>
    <mergeCell ref="AL28:AN28"/>
    <mergeCell ref="AL25:AN25"/>
    <mergeCell ref="AD22:AD24"/>
    <mergeCell ref="AB22:AB24"/>
    <mergeCell ref="AC22:AC24"/>
    <mergeCell ref="AL15:AM15"/>
    <mergeCell ref="AN15:AO15"/>
    <mergeCell ref="J27:V27"/>
    <mergeCell ref="J28:V29"/>
    <mergeCell ref="AF14:AI14"/>
    <mergeCell ref="I15:J15"/>
    <mergeCell ref="O15:Q15"/>
    <mergeCell ref="T15:U15"/>
    <mergeCell ref="AF15:AG15"/>
    <mergeCell ref="AH15:AI15"/>
    <mergeCell ref="AF29:AJ29"/>
    <mergeCell ref="AL29:AN29"/>
    <mergeCell ref="D22:E22"/>
    <mergeCell ref="F22:G22"/>
    <mergeCell ref="I22:J24"/>
    <mergeCell ref="K22:K24"/>
    <mergeCell ref="O21:Q21"/>
    <mergeCell ref="T21:U21"/>
    <mergeCell ref="I16:J16"/>
    <mergeCell ref="O16:Q16"/>
    <mergeCell ref="D20:E20"/>
    <mergeCell ref="F20:G20"/>
    <mergeCell ref="I20:J20"/>
    <mergeCell ref="T17:U17"/>
    <mergeCell ref="I10:M11"/>
    <mergeCell ref="N10:R11"/>
    <mergeCell ref="S10:AD11"/>
    <mergeCell ref="I12:J12"/>
    <mergeCell ref="O12:Q12"/>
    <mergeCell ref="R12:R13"/>
    <mergeCell ref="S12:S13"/>
    <mergeCell ref="V12:V13"/>
    <mergeCell ref="AB6:AC6"/>
    <mergeCell ref="AB7:AC7"/>
    <mergeCell ref="O13:Q13"/>
    <mergeCell ref="W12:W13"/>
    <mergeCell ref="X12:X13"/>
    <mergeCell ref="Y12:Y13"/>
    <mergeCell ref="M8:Q8"/>
    <mergeCell ref="AA8:AA9"/>
    <mergeCell ref="AB8:AC9"/>
    <mergeCell ref="AD8:AD9"/>
    <mergeCell ref="M9:Q9"/>
    <mergeCell ref="R8:X8"/>
    <mergeCell ref="Y8:Z9"/>
    <mergeCell ref="R9:X9"/>
    <mergeCell ref="B1:Y3"/>
    <mergeCell ref="Z1:AD3"/>
    <mergeCell ref="B4:E9"/>
    <mergeCell ref="F4:H4"/>
    <mergeCell ref="I4:L5"/>
    <mergeCell ref="M4:Q4"/>
    <mergeCell ref="U4:X4"/>
    <mergeCell ref="Y4:Z5"/>
    <mergeCell ref="M6:Q6"/>
    <mergeCell ref="AA4:AA5"/>
    <mergeCell ref="F8:F9"/>
    <mergeCell ref="G8:G9"/>
    <mergeCell ref="H8:H9"/>
    <mergeCell ref="I8:I9"/>
    <mergeCell ref="J8:J9"/>
    <mergeCell ref="K8:K9"/>
    <mergeCell ref="L8:L9"/>
    <mergeCell ref="U6:X6"/>
    <mergeCell ref="Y6:Z7"/>
    <mergeCell ref="R6:T6"/>
    <mergeCell ref="R7:T7"/>
    <mergeCell ref="F6:H6"/>
    <mergeCell ref="I6:I7"/>
    <mergeCell ref="J6:J7"/>
    <mergeCell ref="AD4:AD5"/>
    <mergeCell ref="F5:H5"/>
    <mergeCell ref="M5:Q5"/>
    <mergeCell ref="U5:X5"/>
    <mergeCell ref="R4:T4"/>
    <mergeCell ref="R5:T5"/>
    <mergeCell ref="AB4:AC4"/>
    <mergeCell ref="AB5:AC5"/>
    <mergeCell ref="K6:K7"/>
    <mergeCell ref="L6:L7"/>
    <mergeCell ref="AD6:AD7"/>
    <mergeCell ref="M7:Q7"/>
    <mergeCell ref="U7:X7"/>
    <mergeCell ref="AA6:AA7"/>
  </mergeCells>
  <dataValidations count="14">
    <dataValidation type="list" allowBlank="1" showInputMessage="1" showErrorMessage="1" sqref="D12:H12">
      <formula1>$AL$26:$AL$35</formula1>
    </dataValidation>
    <dataValidation type="list" allowBlank="1" showInputMessage="1" showErrorMessage="1" sqref="AC29:AD29">
      <formula1>$AJ$16:$AJ$18</formula1>
    </dataValidation>
    <dataValidation type="list" allowBlank="1" showInputMessage="1" showErrorMessage="1" sqref="N14:N21 I32:I39">
      <formula1>$AF$16:$AF$20</formula1>
    </dataValidation>
    <dataValidation type="list" allowBlank="1" showInputMessage="1" showErrorMessage="1" sqref="R14:R21">
      <formula1>$AH$16:$AH$22</formula1>
    </dataValidation>
    <dataValidation type="whole" allowBlank="1" showInputMessage="1" showErrorMessage="1" sqref="AH51 AF22 AH22 AJ22 AL22 AN22 AP22 AR22">
      <formula1>111</formula1>
      <formula2>222</formula2>
    </dataValidation>
    <dataValidation type="whole" allowBlank="1" showInputMessage="1" sqref="AH42:AH50 AF14:AF21 AH15:AH21 AJ15:AJ21 AL15:AL21 AN15:AN21 AP15:AP21 AR15:AR21">
      <formula1>111</formula1>
      <formula2>222</formula2>
    </dataValidation>
    <dataValidation type="decimal" allowBlank="1" showInputMessage="1" showErrorMessage="1" sqref="AK23:AK65536 AH41:AI41 AJ41:AJ65536 AH52:AI65536 B16:H16 M4:X4 B40:D45 M8:R8 B70:U65536 F6:H7 W37:Y41 Y8 AB4:AC9 AF49:AG65536 V44:V65536 W42:W45 AF1:AI13 B1 J43:J51 I47:I51 W27:AB28 F47:H48 AE1:AE1048576 N10:R11 B48:E48 Y4:Z7 C23:D36 W47:AD65536 AF23:AJ26 F4:H4 B23:B37 I4:L7 M6:X6 H23:H24 J40:V40 H40:H45 B15 X43:Y45 N22:N24 Z42:AD45 W30:AD30 B4:E9 K44:N51 Z13:AD13 AL36:AN65536 O44:U54 I27:I31 K43:V43 I41:V41 I42:I45 AL23:AN24 E23:G45 D10 B10 U30 S10 I13:M13 I10 V12:AD12 N12:U13 J30:S30 J28 AT1:IV1048576 AJ1:AS14 AO23:AS65536">
      <formula1>111</formula1>
      <formula2>222</formula2>
    </dataValidation>
    <dataValidation type="list" allowBlank="1" showInputMessage="1" showErrorMessage="1" sqref="W31:AD35">
      <formula1>$AF$27:$AF$40</formula1>
    </dataValidation>
    <dataValidation type="decimal" allowBlank="1" showInputMessage="1" sqref="Z22:AD24 AD4:AD9 AA4:AA9 S22 W29:AB29 Z1:AD2 H27:H31 AF27:AJ40 H25 F5:H5 F8:L9 U7:X7 I12:M12 U5:X5 I22:M24 M9:R9 J42:V42 Z37:AD41 AC27:AD28 M5:R5 M7:R7 O22:Q24 O55 J27:V27 B52:H69 I52:N57 I58:U69">
      <formula1>111</formula1>
      <formula2>222</formula2>
    </dataValidation>
    <dataValidation allowBlank="1" showInputMessage="1" sqref="O14:Q21 B14:H14 J32:V39 AB25:AB26 AD14:AD21 B17:E22 I14:M21 K25:L26 H32:H39 M25 S14:U21 W14:W21 Z14:AB21"/>
    <dataValidation type="list" allowBlank="1" showInputMessage="1" showErrorMessage="1" sqref="H17:H22">
      <formula1>$AN$16:$AN$21</formula1>
    </dataValidation>
    <dataValidation type="list" allowBlank="1" showInputMessage="1" showErrorMessage="1" sqref="F17:G22 X14:X21">
      <formula1>$AL$16:$AL$20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9" orientation="landscape" r:id="rId1"/>
  <headerFooter alignWithMargins="0"/>
  <ignoredErrors>
    <ignoredError sqref="I40:R40" formulaRange="1"/>
    <ignoredError sqref="R15:R1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9"/>
  <sheetViews>
    <sheetView view="pageBreakPreview" zoomScaleNormal="100" zoomScaleSheetLayoutView="100" workbookViewId="0">
      <selection activeCell="L8" sqref="L8:L9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3" width="5.85546875" style="1" customWidth="1"/>
    <col min="14" max="14" width="5.7109375" style="1" customWidth="1"/>
    <col min="15" max="16" width="4.85546875" style="1" customWidth="1"/>
    <col min="17" max="18" width="4.28515625" style="1" customWidth="1"/>
    <col min="19" max="19" width="2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8.28515625" style="1" customWidth="1"/>
    <col min="28" max="28" width="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2"/>
      <c r="AB1" s="152"/>
      <c r="AC1" s="152"/>
      <c r="AD1" s="152"/>
    </row>
    <row r="2" spans="2:45" ht="18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2"/>
      <c r="AA2" s="152"/>
      <c r="AB2" s="152"/>
      <c r="AC2" s="152"/>
      <c r="AD2" s="152"/>
    </row>
    <row r="3" spans="2:45" ht="2.25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3"/>
      <c r="AA3" s="153"/>
      <c r="AB3" s="153"/>
      <c r="AC3" s="153"/>
      <c r="AD3" s="153"/>
    </row>
    <row r="4" spans="2:45" ht="18.75" customHeight="1">
      <c r="B4" s="154" t="s">
        <v>99</v>
      </c>
      <c r="C4" s="155"/>
      <c r="D4" s="155"/>
      <c r="E4" s="156"/>
      <c r="F4" s="163" t="s">
        <v>1</v>
      </c>
      <c r="G4" s="163"/>
      <c r="H4" s="163"/>
      <c r="I4" s="164" t="s">
        <v>2</v>
      </c>
      <c r="J4" s="164"/>
      <c r="K4" s="164"/>
      <c r="L4" s="164"/>
      <c r="M4" s="163" t="s">
        <v>3</v>
      </c>
      <c r="N4" s="163"/>
      <c r="O4" s="163"/>
      <c r="P4" s="163"/>
      <c r="Q4" s="163"/>
      <c r="R4" s="183" t="s">
        <v>143</v>
      </c>
      <c r="S4" s="184"/>
      <c r="T4" s="185"/>
      <c r="U4" s="193" t="s">
        <v>4</v>
      </c>
      <c r="V4" s="194"/>
      <c r="W4" s="194"/>
      <c r="X4" s="195"/>
      <c r="Y4" s="196" t="s">
        <v>5</v>
      </c>
      <c r="Z4" s="197"/>
      <c r="AA4" s="170">
        <v>2370</v>
      </c>
      <c r="AB4" s="189" t="s">
        <v>145</v>
      </c>
      <c r="AC4" s="190"/>
      <c r="AD4" s="224">
        <v>3.5</v>
      </c>
    </row>
    <row r="5" spans="2:45" ht="18" customHeight="1">
      <c r="B5" s="157"/>
      <c r="C5" s="158"/>
      <c r="D5" s="158"/>
      <c r="E5" s="159"/>
      <c r="F5" s="129" t="s">
        <v>131</v>
      </c>
      <c r="G5" s="130"/>
      <c r="H5" s="130"/>
      <c r="I5" s="165"/>
      <c r="J5" s="165"/>
      <c r="K5" s="165"/>
      <c r="L5" s="165"/>
      <c r="M5" s="147"/>
      <c r="N5" s="147"/>
      <c r="O5" s="147"/>
      <c r="P5" s="147"/>
      <c r="Q5" s="147"/>
      <c r="R5" s="186">
        <v>1</v>
      </c>
      <c r="S5" s="187"/>
      <c r="T5" s="188"/>
      <c r="U5" s="148"/>
      <c r="V5" s="149"/>
      <c r="W5" s="149"/>
      <c r="X5" s="150"/>
      <c r="Y5" s="143"/>
      <c r="Z5" s="144"/>
      <c r="AA5" s="171"/>
      <c r="AB5" s="191" t="s">
        <v>144</v>
      </c>
      <c r="AC5" s="192"/>
      <c r="AD5" s="173"/>
    </row>
    <row r="6" spans="2:45" ht="13.5" customHeight="1">
      <c r="B6" s="157"/>
      <c r="C6" s="158"/>
      <c r="D6" s="158"/>
      <c r="E6" s="159"/>
      <c r="F6" s="146" t="s">
        <v>6</v>
      </c>
      <c r="G6" s="146"/>
      <c r="H6" s="146"/>
      <c r="I6" s="145" t="s">
        <v>7</v>
      </c>
      <c r="J6" s="145" t="s">
        <v>8</v>
      </c>
      <c r="K6" s="145" t="s">
        <v>9</v>
      </c>
      <c r="L6" s="145" t="s">
        <v>10</v>
      </c>
      <c r="M6" s="145" t="s">
        <v>11</v>
      </c>
      <c r="N6" s="145"/>
      <c r="O6" s="145"/>
      <c r="P6" s="145"/>
      <c r="Q6" s="145"/>
      <c r="R6" s="140" t="s">
        <v>137</v>
      </c>
      <c r="S6" s="141"/>
      <c r="T6" s="142"/>
      <c r="U6" s="140" t="s">
        <v>12</v>
      </c>
      <c r="V6" s="141"/>
      <c r="W6" s="141"/>
      <c r="X6" s="142"/>
      <c r="Y6" s="140" t="s">
        <v>13</v>
      </c>
      <c r="Z6" s="141"/>
      <c r="AA6" s="138">
        <v>5.4</v>
      </c>
      <c r="AB6" s="229" t="s">
        <v>145</v>
      </c>
      <c r="AC6" s="230"/>
      <c r="AD6" s="172">
        <v>13.5</v>
      </c>
    </row>
    <row r="7" spans="2:45" ht="12.75" customHeight="1">
      <c r="B7" s="157"/>
      <c r="C7" s="158"/>
      <c r="D7" s="158"/>
      <c r="E7" s="159"/>
      <c r="F7" s="2" t="s">
        <v>14</v>
      </c>
      <c r="G7" s="2" t="s">
        <v>15</v>
      </c>
      <c r="H7" s="2" t="s">
        <v>16</v>
      </c>
      <c r="I7" s="146"/>
      <c r="J7" s="146"/>
      <c r="K7" s="146"/>
      <c r="L7" s="146"/>
      <c r="M7" s="147"/>
      <c r="N7" s="147"/>
      <c r="O7" s="147"/>
      <c r="P7" s="147"/>
      <c r="Q7" s="147"/>
      <c r="R7" s="131" t="s">
        <v>70</v>
      </c>
      <c r="S7" s="132"/>
      <c r="T7" s="133"/>
      <c r="U7" s="174"/>
      <c r="V7" s="175"/>
      <c r="W7" s="175"/>
      <c r="X7" s="176"/>
      <c r="Y7" s="143"/>
      <c r="Z7" s="144"/>
      <c r="AA7" s="139"/>
      <c r="AB7" s="227" t="s">
        <v>146</v>
      </c>
      <c r="AC7" s="228"/>
      <c r="AD7" s="173"/>
    </row>
    <row r="8" spans="2:45" ht="12.75" customHeight="1">
      <c r="B8" s="157"/>
      <c r="C8" s="158"/>
      <c r="D8" s="158"/>
      <c r="E8" s="159"/>
      <c r="F8" s="177" t="s">
        <v>132</v>
      </c>
      <c r="G8" s="177" t="s">
        <v>136</v>
      </c>
      <c r="H8" s="177" t="s">
        <v>133</v>
      </c>
      <c r="I8" s="179" t="s">
        <v>79</v>
      </c>
      <c r="J8" s="134" t="s">
        <v>134</v>
      </c>
      <c r="K8" s="134"/>
      <c r="L8" s="136" t="s">
        <v>135</v>
      </c>
      <c r="M8" s="145" t="s">
        <v>17</v>
      </c>
      <c r="N8" s="145"/>
      <c r="O8" s="145"/>
      <c r="P8" s="145"/>
      <c r="Q8" s="145"/>
      <c r="R8" s="180" t="s">
        <v>18</v>
      </c>
      <c r="S8" s="181"/>
      <c r="T8" s="181"/>
      <c r="U8" s="181"/>
      <c r="V8" s="181"/>
      <c r="W8" s="181"/>
      <c r="X8" s="182"/>
      <c r="Y8" s="141" t="s">
        <v>19</v>
      </c>
      <c r="Z8" s="141"/>
      <c r="AA8" s="138">
        <v>5.4</v>
      </c>
      <c r="AB8" s="140" t="s">
        <v>147</v>
      </c>
      <c r="AC8" s="141"/>
      <c r="AD8" s="225">
        <v>50</v>
      </c>
    </row>
    <row r="9" spans="2:45" ht="13.5" thickBot="1">
      <c r="B9" s="160"/>
      <c r="C9" s="161"/>
      <c r="D9" s="161"/>
      <c r="E9" s="162"/>
      <c r="F9" s="178"/>
      <c r="G9" s="178"/>
      <c r="H9" s="178"/>
      <c r="I9" s="135"/>
      <c r="J9" s="135"/>
      <c r="K9" s="135"/>
      <c r="L9" s="137"/>
      <c r="M9" s="135"/>
      <c r="N9" s="135"/>
      <c r="O9" s="135"/>
      <c r="P9" s="135"/>
      <c r="Q9" s="135"/>
      <c r="R9" s="167"/>
      <c r="S9" s="168"/>
      <c r="T9" s="168"/>
      <c r="U9" s="168"/>
      <c r="V9" s="168"/>
      <c r="W9" s="168"/>
      <c r="X9" s="169"/>
      <c r="Y9" s="166"/>
      <c r="Z9" s="166"/>
      <c r="AA9" s="206"/>
      <c r="AB9" s="207"/>
      <c r="AC9" s="166"/>
      <c r="AD9" s="226"/>
    </row>
    <row r="10" spans="2:45" ht="4.5" customHeight="1">
      <c r="B10" s="208" t="s">
        <v>20</v>
      </c>
      <c r="C10" s="209"/>
      <c r="D10" s="212" t="s">
        <v>21</v>
      </c>
      <c r="E10" s="213"/>
      <c r="F10" s="213"/>
      <c r="G10" s="213"/>
      <c r="H10" s="214"/>
      <c r="I10" s="212" t="s">
        <v>22</v>
      </c>
      <c r="J10" s="213"/>
      <c r="K10" s="213"/>
      <c r="L10" s="213"/>
      <c r="M10" s="214"/>
      <c r="N10" s="213" t="s">
        <v>171</v>
      </c>
      <c r="O10" s="213"/>
      <c r="P10" s="213"/>
      <c r="Q10" s="213"/>
      <c r="R10" s="213"/>
      <c r="S10" s="212" t="s">
        <v>23</v>
      </c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4"/>
    </row>
    <row r="11" spans="2:45" ht="12" customHeight="1">
      <c r="B11" s="210"/>
      <c r="C11" s="211"/>
      <c r="D11" s="215"/>
      <c r="E11" s="216"/>
      <c r="F11" s="216"/>
      <c r="G11" s="216"/>
      <c r="H11" s="217"/>
      <c r="I11" s="215"/>
      <c r="J11" s="216"/>
      <c r="K11" s="216"/>
      <c r="L11" s="216"/>
      <c r="M11" s="217"/>
      <c r="N11" s="216"/>
      <c r="O11" s="216"/>
      <c r="P11" s="216"/>
      <c r="Q11" s="216"/>
      <c r="R11" s="216"/>
      <c r="S11" s="215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7"/>
    </row>
    <row r="12" spans="2:45" s="3" customFormat="1" ht="57" customHeight="1">
      <c r="B12" s="210"/>
      <c r="C12" s="211"/>
      <c r="D12" s="218" t="s">
        <v>110</v>
      </c>
      <c r="E12" s="220" t="s">
        <v>71</v>
      </c>
      <c r="F12" s="220" t="s">
        <v>72</v>
      </c>
      <c r="G12" s="220"/>
      <c r="H12" s="222"/>
      <c r="I12" s="210" t="s">
        <v>153</v>
      </c>
      <c r="J12" s="235"/>
      <c r="K12" s="77" t="s">
        <v>154</v>
      </c>
      <c r="L12" s="77" t="s">
        <v>155</v>
      </c>
      <c r="M12" s="78" t="s">
        <v>156</v>
      </c>
      <c r="N12" s="249" t="s">
        <v>158</v>
      </c>
      <c r="O12" s="236" t="s">
        <v>157</v>
      </c>
      <c r="P12" s="237"/>
      <c r="Q12" s="238"/>
      <c r="R12" s="252" t="s">
        <v>25</v>
      </c>
      <c r="S12" s="416" t="s">
        <v>26</v>
      </c>
      <c r="T12" s="140" t="s">
        <v>160</v>
      </c>
      <c r="U12" s="142"/>
      <c r="V12" s="242" t="s">
        <v>27</v>
      </c>
      <c r="W12" s="242" t="s">
        <v>28</v>
      </c>
      <c r="X12" s="242" t="s">
        <v>29</v>
      </c>
      <c r="Y12" s="242" t="s">
        <v>30</v>
      </c>
      <c r="Z12" s="79" t="s">
        <v>162</v>
      </c>
      <c r="AA12" s="80" t="s">
        <v>153</v>
      </c>
      <c r="AB12" s="80" t="s">
        <v>163</v>
      </c>
      <c r="AC12" s="79" t="s">
        <v>164</v>
      </c>
      <c r="AD12" s="81" t="s">
        <v>165</v>
      </c>
    </row>
    <row r="13" spans="2:45" s="3" customFormat="1" ht="16.5" customHeight="1" thickBot="1">
      <c r="B13" s="244" t="s">
        <v>150</v>
      </c>
      <c r="C13" s="424"/>
      <c r="D13" s="219"/>
      <c r="E13" s="221"/>
      <c r="F13" s="221"/>
      <c r="G13" s="221"/>
      <c r="H13" s="223"/>
      <c r="I13" s="244" t="s">
        <v>151</v>
      </c>
      <c r="J13" s="245"/>
      <c r="K13" s="72" t="s">
        <v>152</v>
      </c>
      <c r="L13" s="72" t="s">
        <v>152</v>
      </c>
      <c r="M13" s="82" t="s">
        <v>152</v>
      </c>
      <c r="N13" s="250"/>
      <c r="O13" s="246" t="s">
        <v>152</v>
      </c>
      <c r="P13" s="247"/>
      <c r="Q13" s="248"/>
      <c r="R13" s="253"/>
      <c r="S13" s="417"/>
      <c r="T13" s="143" t="s">
        <v>159</v>
      </c>
      <c r="U13" s="251"/>
      <c r="V13" s="243"/>
      <c r="W13" s="243"/>
      <c r="X13" s="243"/>
      <c r="Y13" s="243"/>
      <c r="Z13" s="83" t="s">
        <v>161</v>
      </c>
      <c r="AA13" s="72" t="s">
        <v>151</v>
      </c>
      <c r="AB13" s="72" t="s">
        <v>152</v>
      </c>
      <c r="AC13" s="72" t="s">
        <v>152</v>
      </c>
      <c r="AD13" s="82" t="s">
        <v>152</v>
      </c>
    </row>
    <row r="14" spans="2:45" s="6" customFormat="1" ht="16.5" customHeight="1" thickBot="1">
      <c r="B14" s="555">
        <v>41275</v>
      </c>
      <c r="C14" s="556"/>
      <c r="D14" s="91">
        <v>80</v>
      </c>
      <c r="E14" s="92">
        <v>15</v>
      </c>
      <c r="F14" s="93">
        <v>5</v>
      </c>
      <c r="G14" s="93"/>
      <c r="H14" s="94"/>
      <c r="I14" s="200">
        <v>2359</v>
      </c>
      <c r="J14" s="201"/>
      <c r="K14" s="26">
        <v>3.8</v>
      </c>
      <c r="L14" s="26">
        <v>14</v>
      </c>
      <c r="M14" s="66">
        <v>0.05</v>
      </c>
      <c r="N14" s="68" t="s">
        <v>75</v>
      </c>
      <c r="O14" s="202">
        <v>5.53</v>
      </c>
      <c r="P14" s="203"/>
      <c r="Q14" s="203"/>
      <c r="R14" s="27" t="s">
        <v>93</v>
      </c>
      <c r="S14" s="70">
        <v>1</v>
      </c>
      <c r="T14" s="204">
        <v>7861</v>
      </c>
      <c r="U14" s="205"/>
      <c r="V14" s="30" t="s">
        <v>77</v>
      </c>
      <c r="W14" s="26">
        <v>4.3</v>
      </c>
      <c r="X14" s="68" t="s">
        <v>74</v>
      </c>
      <c r="Y14" s="28" t="s">
        <v>173</v>
      </c>
      <c r="Z14" s="4">
        <v>45</v>
      </c>
      <c r="AA14" s="4">
        <v>2275</v>
      </c>
      <c r="AB14" s="26">
        <v>7.2</v>
      </c>
      <c r="AC14" s="5">
        <f>IF(AA14="","",AA14*100/$I$22)</f>
        <v>95.951075495571487</v>
      </c>
      <c r="AD14" s="31">
        <v>0.61</v>
      </c>
      <c r="AF14" s="239" t="s">
        <v>98</v>
      </c>
      <c r="AG14" s="240"/>
      <c r="AH14" s="240"/>
      <c r="AI14" s="241"/>
      <c r="AJ14" s="95"/>
      <c r="AK14" s="95"/>
      <c r="AL14" s="95"/>
      <c r="AM14" s="95"/>
      <c r="AN14" s="95"/>
      <c r="AO14" s="95"/>
      <c r="AP14" s="95"/>
      <c r="AQ14" s="95"/>
    </row>
    <row r="15" spans="2:45" s="6" customFormat="1" ht="16.5" customHeight="1" thickTop="1" thickBot="1">
      <c r="B15" s="407" t="s">
        <v>31</v>
      </c>
      <c r="C15" s="408"/>
      <c r="D15" s="408"/>
      <c r="E15" s="408"/>
      <c r="F15" s="408"/>
      <c r="G15" s="408"/>
      <c r="H15" s="408"/>
      <c r="I15" s="200">
        <v>2381</v>
      </c>
      <c r="J15" s="201"/>
      <c r="K15" s="26">
        <v>2.9</v>
      </c>
      <c r="L15" s="26">
        <v>13.2</v>
      </c>
      <c r="M15" s="66">
        <v>0.04</v>
      </c>
      <c r="N15" s="68" t="s">
        <v>75</v>
      </c>
      <c r="O15" s="202">
        <v>6.01</v>
      </c>
      <c r="P15" s="203"/>
      <c r="Q15" s="203"/>
      <c r="R15" s="27" t="str">
        <f>IF('[1]DATA ENTRY'!$U$1="QC",'[1]DATA ENTRY'!AO27,'[1]DATA ENTRY'!AO5)</f>
        <v>IG</v>
      </c>
      <c r="S15" s="70">
        <v>2</v>
      </c>
      <c r="T15" s="204">
        <v>2255</v>
      </c>
      <c r="U15" s="205"/>
      <c r="V15" s="30" t="s">
        <v>77</v>
      </c>
      <c r="W15" s="26">
        <v>2</v>
      </c>
      <c r="X15" s="68" t="s">
        <v>74</v>
      </c>
      <c r="Y15" s="28" t="s">
        <v>173</v>
      </c>
      <c r="Z15" s="4">
        <v>50</v>
      </c>
      <c r="AA15" s="4">
        <v>2290</v>
      </c>
      <c r="AB15" s="26">
        <v>6.6</v>
      </c>
      <c r="AC15" s="5">
        <f t="shared" ref="AC15:AC21" si="0">IF(AA15="","",AA15*100/$I$22)</f>
        <v>96.583719949388438</v>
      </c>
      <c r="AD15" s="31">
        <v>0.44</v>
      </c>
      <c r="AF15" s="231" t="s">
        <v>24</v>
      </c>
      <c r="AG15" s="232"/>
      <c r="AH15" s="233" t="s">
        <v>46</v>
      </c>
      <c r="AI15" s="234"/>
      <c r="AJ15" s="231" t="s">
        <v>104</v>
      </c>
      <c r="AK15" s="232"/>
      <c r="AL15" s="231" t="s">
        <v>29</v>
      </c>
      <c r="AM15" s="232"/>
      <c r="AN15" s="231" t="s">
        <v>34</v>
      </c>
      <c r="AO15" s="232"/>
      <c r="AP15" s="231" t="s">
        <v>129</v>
      </c>
      <c r="AQ15" s="232"/>
      <c r="AR15" s="231" t="s">
        <v>30</v>
      </c>
      <c r="AS15" s="232"/>
    </row>
    <row r="16" spans="2:45" s="6" customFormat="1" ht="16.5" customHeight="1" thickTop="1">
      <c r="B16" s="7" t="s">
        <v>32</v>
      </c>
      <c r="C16" s="8"/>
      <c r="D16" s="9" t="s">
        <v>33</v>
      </c>
      <c r="E16" s="8"/>
      <c r="F16" s="9" t="s">
        <v>29</v>
      </c>
      <c r="G16" s="8"/>
      <c r="H16" s="10" t="s">
        <v>34</v>
      </c>
      <c r="I16" s="200">
        <v>2375</v>
      </c>
      <c r="J16" s="201"/>
      <c r="K16" s="26">
        <v>3.2</v>
      </c>
      <c r="L16" s="26">
        <v>13.5</v>
      </c>
      <c r="M16" s="66">
        <v>7.0000000000000007E-2</v>
      </c>
      <c r="N16" s="68" t="s">
        <v>75</v>
      </c>
      <c r="O16" s="202">
        <v>5.6</v>
      </c>
      <c r="P16" s="203"/>
      <c r="Q16" s="203"/>
      <c r="R16" s="27" t="str">
        <f>IF('[1]DATA ENTRY'!$U$1="QC",'[1]DATA ENTRY'!AO28,'[1]DATA ENTRY'!AO6)</f>
        <v>IG</v>
      </c>
      <c r="S16" s="70">
        <v>3</v>
      </c>
      <c r="T16" s="204">
        <v>9872</v>
      </c>
      <c r="U16" s="205"/>
      <c r="V16" s="30" t="s">
        <v>77</v>
      </c>
      <c r="W16" s="26">
        <v>0.7</v>
      </c>
      <c r="X16" s="68" t="s">
        <v>74</v>
      </c>
      <c r="Y16" s="28" t="s">
        <v>173</v>
      </c>
      <c r="Z16" s="4">
        <v>52</v>
      </c>
      <c r="AA16" s="4">
        <v>2282</v>
      </c>
      <c r="AB16" s="26">
        <v>6.9</v>
      </c>
      <c r="AC16" s="5">
        <f t="shared" si="0"/>
        <v>96.246309574019406</v>
      </c>
      <c r="AD16" s="31">
        <v>0.63</v>
      </c>
      <c r="AF16" s="96" t="s">
        <v>75</v>
      </c>
      <c r="AG16" s="97" t="s">
        <v>81</v>
      </c>
      <c r="AH16" s="96" t="s">
        <v>89</v>
      </c>
      <c r="AI16" s="97" t="s">
        <v>88</v>
      </c>
      <c r="AJ16" s="98" t="s">
        <v>78</v>
      </c>
      <c r="AK16" s="99" t="s">
        <v>102</v>
      </c>
      <c r="AL16" s="98" t="s">
        <v>114</v>
      </c>
      <c r="AM16" s="99" t="s">
        <v>116</v>
      </c>
      <c r="AN16" s="98" t="s">
        <v>73</v>
      </c>
      <c r="AO16" s="99" t="s">
        <v>124</v>
      </c>
      <c r="AP16" s="100" t="s">
        <v>130</v>
      </c>
      <c r="AQ16" s="99"/>
      <c r="AR16" s="100" t="s">
        <v>173</v>
      </c>
      <c r="AS16" s="99" t="s">
        <v>176</v>
      </c>
    </row>
    <row r="17" spans="1:45" s="6" customFormat="1" ht="16.5" customHeight="1">
      <c r="B17" s="254">
        <v>7183</v>
      </c>
      <c r="C17" s="255"/>
      <c r="D17" s="256">
        <v>13239</v>
      </c>
      <c r="E17" s="255"/>
      <c r="F17" s="257" t="s">
        <v>76</v>
      </c>
      <c r="G17" s="258"/>
      <c r="H17" s="11" t="s">
        <v>73</v>
      </c>
      <c r="I17" s="200">
        <v>2369</v>
      </c>
      <c r="J17" s="201"/>
      <c r="K17" s="26">
        <v>3.4</v>
      </c>
      <c r="L17" s="26">
        <v>13.7</v>
      </c>
      <c r="M17" s="66">
        <v>0.05</v>
      </c>
      <c r="N17" s="68" t="s">
        <v>75</v>
      </c>
      <c r="O17" s="202">
        <v>5.28</v>
      </c>
      <c r="P17" s="203"/>
      <c r="Q17" s="203"/>
      <c r="R17" s="27" t="str">
        <f>IF('[1]DATA ENTRY'!$U$1="QC",'[1]DATA ENTRY'!AO29,'[1]DATA ENTRY'!AO7)</f>
        <v>IG</v>
      </c>
      <c r="S17" s="70">
        <v>4</v>
      </c>
      <c r="T17" s="204">
        <v>11543</v>
      </c>
      <c r="U17" s="205"/>
      <c r="V17" s="30" t="s">
        <v>77</v>
      </c>
      <c r="W17" s="26">
        <v>4.4000000000000004</v>
      </c>
      <c r="X17" s="68" t="s">
        <v>74</v>
      </c>
      <c r="Y17" s="28" t="s">
        <v>173</v>
      </c>
      <c r="Z17" s="4">
        <v>48</v>
      </c>
      <c r="AA17" s="4">
        <v>2350</v>
      </c>
      <c r="AB17" s="26">
        <v>4.2</v>
      </c>
      <c r="AC17" s="5">
        <f t="shared" si="0"/>
        <v>99.114297764656257</v>
      </c>
      <c r="AD17" s="31">
        <v>0.35</v>
      </c>
      <c r="AF17" s="101" t="s">
        <v>85</v>
      </c>
      <c r="AG17" s="102" t="s">
        <v>82</v>
      </c>
      <c r="AH17" s="101" t="s">
        <v>90</v>
      </c>
      <c r="AI17" s="102" t="s">
        <v>94</v>
      </c>
      <c r="AJ17" s="101" t="s">
        <v>101</v>
      </c>
      <c r="AK17" s="102" t="s">
        <v>103</v>
      </c>
      <c r="AL17" s="101" t="s">
        <v>74</v>
      </c>
      <c r="AM17" s="102" t="s">
        <v>117</v>
      </c>
      <c r="AN17" s="101" t="s">
        <v>120</v>
      </c>
      <c r="AO17" s="102" t="s">
        <v>125</v>
      </c>
      <c r="AP17" s="103" t="s">
        <v>77</v>
      </c>
      <c r="AQ17" s="102"/>
      <c r="AR17" s="103" t="s">
        <v>174</v>
      </c>
      <c r="AS17" s="102" t="s">
        <v>177</v>
      </c>
    </row>
    <row r="18" spans="1:45" s="6" customFormat="1" ht="16.5" customHeight="1">
      <c r="B18" s="254"/>
      <c r="C18" s="255"/>
      <c r="D18" s="256"/>
      <c r="E18" s="255"/>
      <c r="F18" s="257"/>
      <c r="G18" s="258"/>
      <c r="H18" s="11"/>
      <c r="I18" s="200">
        <v>2371</v>
      </c>
      <c r="J18" s="201"/>
      <c r="K18" s="26">
        <v>3.3</v>
      </c>
      <c r="L18" s="26">
        <v>13.6</v>
      </c>
      <c r="M18" s="66">
        <v>0.04</v>
      </c>
      <c r="N18" s="68" t="s">
        <v>75</v>
      </c>
      <c r="O18" s="202">
        <v>5.38</v>
      </c>
      <c r="P18" s="203"/>
      <c r="Q18" s="259"/>
      <c r="R18" s="27" t="str">
        <f>IF('[1]DATA ENTRY'!$U$1="QC",'[1]DATA ENTRY'!AO30,'[1]DATA ENTRY'!AO8)</f>
        <v>IG</v>
      </c>
      <c r="S18" s="70">
        <v>5</v>
      </c>
      <c r="T18" s="204">
        <v>12767</v>
      </c>
      <c r="U18" s="205"/>
      <c r="V18" s="30" t="s">
        <v>77</v>
      </c>
      <c r="W18" s="26">
        <v>2.5</v>
      </c>
      <c r="X18" s="68" t="s">
        <v>74</v>
      </c>
      <c r="Y18" s="28" t="s">
        <v>173</v>
      </c>
      <c r="Z18" s="4">
        <v>47</v>
      </c>
      <c r="AA18" s="4">
        <v>2298</v>
      </c>
      <c r="AB18" s="26">
        <v>6.3</v>
      </c>
      <c r="AC18" s="5">
        <f t="shared" si="0"/>
        <v>96.921130324757485</v>
      </c>
      <c r="AD18" s="31">
        <v>0.33</v>
      </c>
      <c r="AF18" s="101" t="s">
        <v>86</v>
      </c>
      <c r="AG18" s="102" t="s">
        <v>83</v>
      </c>
      <c r="AH18" s="101" t="s">
        <v>91</v>
      </c>
      <c r="AI18" s="102" t="s">
        <v>95</v>
      </c>
      <c r="AJ18" s="101"/>
      <c r="AK18" s="102"/>
      <c r="AL18" s="101" t="s">
        <v>76</v>
      </c>
      <c r="AM18" s="102" t="s">
        <v>118</v>
      </c>
      <c r="AN18" s="101" t="s">
        <v>121</v>
      </c>
      <c r="AO18" s="102" t="s">
        <v>126</v>
      </c>
      <c r="AP18" s="101"/>
      <c r="AQ18" s="102"/>
      <c r="AR18" s="101" t="s">
        <v>175</v>
      </c>
      <c r="AS18" s="102" t="s">
        <v>84</v>
      </c>
    </row>
    <row r="19" spans="1:45" s="6" customFormat="1" ht="16.5" customHeight="1">
      <c r="B19" s="254"/>
      <c r="C19" s="255"/>
      <c r="D19" s="256"/>
      <c r="E19" s="255"/>
      <c r="F19" s="257"/>
      <c r="G19" s="258"/>
      <c r="H19" s="11"/>
      <c r="I19" s="200"/>
      <c r="J19" s="201"/>
      <c r="K19" s="26"/>
      <c r="L19" s="26"/>
      <c r="M19" s="67"/>
      <c r="N19" s="68"/>
      <c r="O19" s="260"/>
      <c r="P19" s="261"/>
      <c r="Q19" s="261"/>
      <c r="R19" s="27"/>
      <c r="S19" s="70"/>
      <c r="T19" s="204"/>
      <c r="U19" s="205"/>
      <c r="V19" s="30"/>
      <c r="W19" s="26"/>
      <c r="X19" s="68"/>
      <c r="Y19" s="28"/>
      <c r="Z19" s="4"/>
      <c r="AA19" s="32"/>
      <c r="AB19" s="26"/>
      <c r="AC19" s="5" t="str">
        <f t="shared" si="0"/>
        <v/>
      </c>
      <c r="AD19" s="31"/>
      <c r="AF19" s="101" t="s">
        <v>87</v>
      </c>
      <c r="AG19" s="102" t="s">
        <v>84</v>
      </c>
      <c r="AH19" s="101" t="s">
        <v>92</v>
      </c>
      <c r="AI19" s="102" t="s">
        <v>96</v>
      </c>
      <c r="AJ19" s="101"/>
      <c r="AK19" s="102"/>
      <c r="AL19" s="101" t="s">
        <v>115</v>
      </c>
      <c r="AM19" s="102" t="s">
        <v>119</v>
      </c>
      <c r="AN19" s="101" t="s">
        <v>122</v>
      </c>
      <c r="AO19" s="102" t="s">
        <v>127</v>
      </c>
      <c r="AP19" s="101"/>
      <c r="AQ19" s="102"/>
      <c r="AR19" s="101"/>
      <c r="AS19" s="102"/>
    </row>
    <row r="20" spans="1:45" s="6" customFormat="1" ht="16.5" customHeight="1">
      <c r="B20" s="254"/>
      <c r="C20" s="255"/>
      <c r="D20" s="256"/>
      <c r="E20" s="255"/>
      <c r="F20" s="257"/>
      <c r="G20" s="258"/>
      <c r="H20" s="11"/>
      <c r="I20" s="200"/>
      <c r="J20" s="201"/>
      <c r="K20" s="26"/>
      <c r="L20" s="26"/>
      <c r="M20" s="66"/>
      <c r="N20" s="68"/>
      <c r="O20" s="202"/>
      <c r="P20" s="203"/>
      <c r="Q20" s="203"/>
      <c r="R20" s="27"/>
      <c r="S20" s="70"/>
      <c r="T20" s="204"/>
      <c r="U20" s="205"/>
      <c r="V20" s="30"/>
      <c r="W20" s="26"/>
      <c r="X20" s="68"/>
      <c r="Y20" s="28"/>
      <c r="Z20" s="4"/>
      <c r="AA20" s="4"/>
      <c r="AB20" s="26"/>
      <c r="AC20" s="5" t="str">
        <f t="shared" si="0"/>
        <v/>
      </c>
      <c r="AD20" s="31"/>
      <c r="AF20" s="101"/>
      <c r="AG20" s="102"/>
      <c r="AH20" s="101" t="s">
        <v>93</v>
      </c>
      <c r="AI20" s="102" t="s">
        <v>97</v>
      </c>
      <c r="AJ20" s="101"/>
      <c r="AK20" s="102"/>
      <c r="AL20" s="101"/>
      <c r="AM20" s="102"/>
      <c r="AN20" s="101" t="s">
        <v>123</v>
      </c>
      <c r="AO20" s="102" t="s">
        <v>128</v>
      </c>
      <c r="AP20" s="101"/>
      <c r="AQ20" s="102"/>
      <c r="AR20" s="101"/>
      <c r="AS20" s="102"/>
    </row>
    <row r="21" spans="1:45" s="6" customFormat="1" ht="16.5" customHeight="1" thickBot="1">
      <c r="B21" s="254"/>
      <c r="C21" s="255"/>
      <c r="D21" s="256"/>
      <c r="E21" s="255"/>
      <c r="F21" s="257"/>
      <c r="G21" s="258"/>
      <c r="H21" s="11"/>
      <c r="I21" s="200"/>
      <c r="J21" s="201"/>
      <c r="K21" s="26"/>
      <c r="L21" s="26"/>
      <c r="M21" s="66"/>
      <c r="N21" s="69"/>
      <c r="O21" s="267"/>
      <c r="P21" s="268"/>
      <c r="Q21" s="268"/>
      <c r="R21" s="33"/>
      <c r="S21" s="71"/>
      <c r="T21" s="204"/>
      <c r="U21" s="205"/>
      <c r="V21" s="30"/>
      <c r="W21" s="26"/>
      <c r="X21" s="69"/>
      <c r="Y21" s="110"/>
      <c r="Z21" s="4"/>
      <c r="AA21" s="4"/>
      <c r="AB21" s="35"/>
      <c r="AC21" s="5" t="str">
        <f t="shared" si="0"/>
        <v/>
      </c>
      <c r="AD21" s="36"/>
      <c r="AF21" s="101"/>
      <c r="AG21" s="102"/>
      <c r="AH21" s="101" t="s">
        <v>87</v>
      </c>
      <c r="AI21" s="102" t="s">
        <v>84</v>
      </c>
      <c r="AJ21" s="101"/>
      <c r="AK21" s="102"/>
      <c r="AL21" s="101"/>
      <c r="AM21" s="102"/>
      <c r="AN21" s="101"/>
      <c r="AO21" s="102"/>
      <c r="AP21" s="101"/>
      <c r="AQ21" s="102"/>
      <c r="AR21" s="101"/>
      <c r="AS21" s="102"/>
    </row>
    <row r="22" spans="1:45" ht="12" customHeight="1" thickBot="1">
      <c r="B22" s="265"/>
      <c r="C22" s="266"/>
      <c r="D22" s="310"/>
      <c r="E22" s="266"/>
      <c r="F22" s="295"/>
      <c r="G22" s="296"/>
      <c r="H22" s="12"/>
      <c r="I22" s="297">
        <f>IF(I14="","",AVERAGE(I14:J21))</f>
        <v>2371</v>
      </c>
      <c r="J22" s="298"/>
      <c r="K22" s="303">
        <f>IF(K14="","",AVERAGE(K14:K21))</f>
        <v>3.3199999999999994</v>
      </c>
      <c r="L22" s="303">
        <f>IF(L14="","",AVERAGE(L14:L21))</f>
        <v>13.6</v>
      </c>
      <c r="M22" s="450">
        <f>IF(M14="","",AVERAGE(M14:M21))</f>
        <v>0.05</v>
      </c>
      <c r="N22" s="546"/>
      <c r="O22" s="311">
        <f>IF(O14="","",AVERAGE(O14:Q21))</f>
        <v>5.5600000000000005</v>
      </c>
      <c r="P22" s="312"/>
      <c r="Q22" s="313"/>
      <c r="R22" s="549"/>
      <c r="S22" s="552" t="s">
        <v>61</v>
      </c>
      <c r="T22" s="286"/>
      <c r="U22" s="286"/>
      <c r="V22" s="286"/>
      <c r="W22" s="286"/>
      <c r="X22" s="286"/>
      <c r="Y22" s="287"/>
      <c r="Z22" s="435">
        <f>IF(Z14="","",AVERAGE(Z14:Z21))</f>
        <v>48.4</v>
      </c>
      <c r="AA22" s="435">
        <f>IF(AA14="","",AVERAGE(AA14:AA21))</f>
        <v>2299</v>
      </c>
      <c r="AB22" s="467">
        <f>IF(AB14="","",AVERAGE(AB14:AB21))</f>
        <v>6.24</v>
      </c>
      <c r="AC22" s="467">
        <f>IF(AC14="","",AVERAGE(AC14:AC21))</f>
        <v>96.963306621678612</v>
      </c>
      <c r="AD22" s="470">
        <f>IF(AD14="","",AVERAGE(AD14:AD21))</f>
        <v>0.47200000000000009</v>
      </c>
      <c r="AF22" s="104"/>
      <c r="AG22" s="105"/>
      <c r="AH22" s="104"/>
      <c r="AI22" s="105"/>
      <c r="AJ22" s="104"/>
      <c r="AK22" s="105"/>
      <c r="AL22" s="104"/>
      <c r="AM22" s="105"/>
      <c r="AN22" s="104"/>
      <c r="AO22" s="105"/>
      <c r="AP22" s="104"/>
      <c r="AQ22" s="105"/>
      <c r="AR22" s="104"/>
      <c r="AS22" s="105"/>
    </row>
    <row r="23" spans="1:45" ht="12" customHeight="1">
      <c r="B23" s="306"/>
      <c r="C23" s="307"/>
      <c r="D23" s="307"/>
      <c r="E23" s="307"/>
      <c r="F23" s="307"/>
      <c r="G23" s="307"/>
      <c r="H23" s="307"/>
      <c r="I23" s="299"/>
      <c r="J23" s="300"/>
      <c r="K23" s="304"/>
      <c r="L23" s="304"/>
      <c r="M23" s="451"/>
      <c r="N23" s="547"/>
      <c r="O23" s="314"/>
      <c r="P23" s="315"/>
      <c r="Q23" s="316"/>
      <c r="R23" s="550"/>
      <c r="S23" s="553"/>
      <c r="T23" s="288"/>
      <c r="U23" s="288"/>
      <c r="V23" s="288"/>
      <c r="W23" s="288"/>
      <c r="X23" s="288"/>
      <c r="Y23" s="289"/>
      <c r="Z23" s="436"/>
      <c r="AA23" s="436"/>
      <c r="AB23" s="468"/>
      <c r="AC23" s="468"/>
      <c r="AD23" s="471"/>
    </row>
    <row r="24" spans="1:45" ht="9.75" customHeight="1" thickBot="1">
      <c r="B24" s="308"/>
      <c r="C24" s="309"/>
      <c r="D24" s="309"/>
      <c r="E24" s="309"/>
      <c r="F24" s="309"/>
      <c r="G24" s="309"/>
      <c r="H24" s="309"/>
      <c r="I24" s="301"/>
      <c r="J24" s="302"/>
      <c r="K24" s="305"/>
      <c r="L24" s="305"/>
      <c r="M24" s="452"/>
      <c r="N24" s="548"/>
      <c r="O24" s="317"/>
      <c r="P24" s="318"/>
      <c r="Q24" s="319"/>
      <c r="R24" s="551"/>
      <c r="S24" s="554"/>
      <c r="T24" s="290"/>
      <c r="U24" s="290"/>
      <c r="V24" s="290"/>
      <c r="W24" s="290"/>
      <c r="X24" s="290"/>
      <c r="Y24" s="291"/>
      <c r="Z24" s="437"/>
      <c r="AA24" s="437"/>
      <c r="AB24" s="469"/>
      <c r="AC24" s="469"/>
      <c r="AD24" s="472"/>
    </row>
    <row r="25" spans="1:45" ht="12.75" customHeight="1" thickTop="1">
      <c r="B25" s="428" t="s">
        <v>36</v>
      </c>
      <c r="C25" s="429"/>
      <c r="D25" s="430"/>
      <c r="E25" s="431" t="s">
        <v>34</v>
      </c>
      <c r="F25" s="429"/>
      <c r="G25" s="432"/>
      <c r="H25" s="463" t="s">
        <v>180</v>
      </c>
      <c r="I25" s="463"/>
      <c r="J25" s="464"/>
      <c r="K25" s="433"/>
      <c r="L25" s="433"/>
      <c r="M25" s="410" t="s">
        <v>35</v>
      </c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2"/>
      <c r="AB25" s="433"/>
      <c r="AC25" s="500"/>
      <c r="AD25" s="501"/>
      <c r="AF25" s="269" t="s">
        <v>37</v>
      </c>
      <c r="AG25" s="270"/>
      <c r="AH25" s="270"/>
      <c r="AI25" s="270"/>
      <c r="AJ25" s="271"/>
      <c r="AL25" s="275" t="s">
        <v>108</v>
      </c>
      <c r="AM25" s="276"/>
      <c r="AN25" s="277"/>
    </row>
    <row r="26" spans="1:45" ht="12.75" customHeight="1" thickBot="1">
      <c r="B26" s="346" t="s">
        <v>38</v>
      </c>
      <c r="C26" s="418"/>
      <c r="D26" s="419"/>
      <c r="E26" s="438" t="s">
        <v>39</v>
      </c>
      <c r="F26" s="418"/>
      <c r="G26" s="439"/>
      <c r="H26" s="465"/>
      <c r="I26" s="465"/>
      <c r="J26" s="466"/>
      <c r="K26" s="434"/>
      <c r="L26" s="434"/>
      <c r="M26" s="413" t="s">
        <v>138</v>
      </c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5"/>
      <c r="AB26" s="434"/>
      <c r="AC26" s="502"/>
      <c r="AD26" s="503"/>
      <c r="AF26" s="272"/>
      <c r="AG26" s="273"/>
      <c r="AH26" s="273"/>
      <c r="AI26" s="273"/>
      <c r="AJ26" s="274"/>
      <c r="AL26" s="278"/>
      <c r="AM26" s="279"/>
      <c r="AN26" s="280"/>
    </row>
    <row r="27" spans="1:45" ht="12.75">
      <c r="B27" s="420"/>
      <c r="C27" s="418"/>
      <c r="D27" s="419"/>
      <c r="E27" s="440"/>
      <c r="F27" s="418"/>
      <c r="G27" s="439"/>
      <c r="H27" s="444" t="s">
        <v>40</v>
      </c>
      <c r="I27" s="448" t="s">
        <v>24</v>
      </c>
      <c r="J27" s="473" t="s">
        <v>170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4"/>
      <c r="W27" s="281" t="s">
        <v>42</v>
      </c>
      <c r="X27" s="282"/>
      <c r="Y27" s="282"/>
      <c r="Z27" s="282"/>
      <c r="AA27" s="282"/>
      <c r="AB27" s="283"/>
      <c r="AC27" s="284">
        <v>1725.4</v>
      </c>
      <c r="AD27" s="285"/>
      <c r="AF27" s="490" t="s">
        <v>48</v>
      </c>
      <c r="AG27" s="491"/>
      <c r="AH27" s="491"/>
      <c r="AI27" s="491"/>
      <c r="AJ27" s="492"/>
      <c r="AL27" s="482" t="s">
        <v>109</v>
      </c>
      <c r="AM27" s="483"/>
      <c r="AN27" s="484"/>
    </row>
    <row r="28" spans="1:45" ht="12.75">
      <c r="B28" s="420"/>
      <c r="C28" s="418"/>
      <c r="D28" s="419"/>
      <c r="E28" s="440"/>
      <c r="F28" s="418"/>
      <c r="G28" s="439"/>
      <c r="H28" s="445"/>
      <c r="I28" s="448"/>
      <c r="J28" s="474" t="s">
        <v>41</v>
      </c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6"/>
      <c r="W28" s="262" t="s">
        <v>43</v>
      </c>
      <c r="X28" s="263"/>
      <c r="Y28" s="263"/>
      <c r="Z28" s="263"/>
      <c r="AA28" s="263"/>
      <c r="AB28" s="264"/>
      <c r="AC28" s="260">
        <v>-0.86</v>
      </c>
      <c r="AD28" s="495"/>
      <c r="AF28" s="337" t="s">
        <v>44</v>
      </c>
      <c r="AG28" s="338"/>
      <c r="AH28" s="338"/>
      <c r="AI28" s="338"/>
      <c r="AJ28" s="339"/>
      <c r="AL28" s="482" t="s">
        <v>110</v>
      </c>
      <c r="AM28" s="483"/>
      <c r="AN28" s="484"/>
    </row>
    <row r="29" spans="1:45" ht="12.75">
      <c r="B29" s="421"/>
      <c r="C29" s="422"/>
      <c r="D29" s="423"/>
      <c r="E29" s="456"/>
      <c r="F29" s="422"/>
      <c r="G29" s="457"/>
      <c r="H29" s="445"/>
      <c r="I29" s="448"/>
      <c r="J29" s="477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9"/>
      <c r="W29" s="425" t="s">
        <v>100</v>
      </c>
      <c r="X29" s="426"/>
      <c r="Y29" s="426"/>
      <c r="Z29" s="426"/>
      <c r="AA29" s="426"/>
      <c r="AB29" s="427"/>
      <c r="AC29" s="480" t="s">
        <v>78</v>
      </c>
      <c r="AD29" s="481"/>
      <c r="AF29" s="337" t="s">
        <v>45</v>
      </c>
      <c r="AG29" s="338"/>
      <c r="AH29" s="338"/>
      <c r="AI29" s="338"/>
      <c r="AJ29" s="339"/>
      <c r="AL29" s="482" t="s">
        <v>80</v>
      </c>
      <c r="AM29" s="488"/>
      <c r="AN29" s="489"/>
    </row>
    <row r="30" spans="1:45" ht="15" customHeight="1">
      <c r="A30" s="73"/>
      <c r="B30" s="343" t="s">
        <v>46</v>
      </c>
      <c r="C30" s="344"/>
      <c r="D30" s="345"/>
      <c r="E30" s="352" t="s">
        <v>29</v>
      </c>
      <c r="F30" s="344"/>
      <c r="G30" s="353"/>
      <c r="H30" s="446"/>
      <c r="I30" s="448"/>
      <c r="J30" s="493">
        <v>25000</v>
      </c>
      <c r="K30" s="461">
        <v>20000</v>
      </c>
      <c r="L30" s="461">
        <v>16000</v>
      </c>
      <c r="M30" s="461">
        <v>12500</v>
      </c>
      <c r="N30" s="461">
        <v>10000</v>
      </c>
      <c r="O30" s="461">
        <v>5000</v>
      </c>
      <c r="P30" s="461">
        <v>1250</v>
      </c>
      <c r="Q30" s="496">
        <v>630</v>
      </c>
      <c r="R30" s="496">
        <v>315</v>
      </c>
      <c r="S30" s="474">
        <v>160</v>
      </c>
      <c r="T30" s="498"/>
      <c r="U30" s="474">
        <v>80</v>
      </c>
      <c r="V30" s="476"/>
      <c r="W30" s="509" t="s">
        <v>47</v>
      </c>
      <c r="X30" s="181"/>
      <c r="Y30" s="181"/>
      <c r="Z30" s="181"/>
      <c r="AA30" s="181"/>
      <c r="AB30" s="181"/>
      <c r="AC30" s="181"/>
      <c r="AD30" s="510"/>
      <c r="AF30" s="337" t="s">
        <v>51</v>
      </c>
      <c r="AG30" s="338"/>
      <c r="AH30" s="338"/>
      <c r="AI30" s="338"/>
      <c r="AJ30" s="339"/>
      <c r="AL30" s="482" t="s">
        <v>72</v>
      </c>
      <c r="AM30" s="483"/>
      <c r="AN30" s="484"/>
    </row>
    <row r="31" spans="1:45" ht="12.75" customHeight="1">
      <c r="A31" s="73"/>
      <c r="B31" s="346" t="s">
        <v>49</v>
      </c>
      <c r="C31" s="384"/>
      <c r="D31" s="385"/>
      <c r="E31" s="438" t="s">
        <v>50</v>
      </c>
      <c r="F31" s="418"/>
      <c r="G31" s="439"/>
      <c r="H31" s="447"/>
      <c r="I31" s="449"/>
      <c r="J31" s="494"/>
      <c r="K31" s="462"/>
      <c r="L31" s="462"/>
      <c r="M31" s="462"/>
      <c r="N31" s="462"/>
      <c r="O31" s="462"/>
      <c r="P31" s="462"/>
      <c r="Q31" s="497"/>
      <c r="R31" s="497"/>
      <c r="S31" s="477"/>
      <c r="T31" s="499"/>
      <c r="U31" s="477"/>
      <c r="V31" s="479"/>
      <c r="W31" s="514" t="s">
        <v>179</v>
      </c>
      <c r="X31" s="515"/>
      <c r="Y31" s="515"/>
      <c r="Z31" s="515"/>
      <c r="AA31" s="515"/>
      <c r="AB31" s="515"/>
      <c r="AC31" s="515"/>
      <c r="AD31" s="516"/>
      <c r="AF31" s="337" t="s">
        <v>179</v>
      </c>
      <c r="AG31" s="338"/>
      <c r="AH31" s="338"/>
      <c r="AI31" s="338"/>
      <c r="AJ31" s="339"/>
      <c r="AL31" s="482" t="s">
        <v>105</v>
      </c>
      <c r="AM31" s="483"/>
      <c r="AN31" s="484"/>
    </row>
    <row r="32" spans="1:45" ht="12.75" customHeight="1">
      <c r="A32" s="73"/>
      <c r="B32" s="386"/>
      <c r="C32" s="384"/>
      <c r="D32" s="385"/>
      <c r="E32" s="440"/>
      <c r="F32" s="418"/>
      <c r="G32" s="439"/>
      <c r="H32" s="60">
        <v>1</v>
      </c>
      <c r="I32" s="27" t="s">
        <v>75</v>
      </c>
      <c r="J32" s="37">
        <v>100</v>
      </c>
      <c r="K32" s="37">
        <v>100</v>
      </c>
      <c r="L32" s="37">
        <v>100</v>
      </c>
      <c r="M32" s="28">
        <v>98</v>
      </c>
      <c r="N32" s="28">
        <v>89</v>
      </c>
      <c r="O32" s="28">
        <v>63</v>
      </c>
      <c r="P32" s="28">
        <v>32</v>
      </c>
      <c r="Q32" s="28">
        <v>23</v>
      </c>
      <c r="R32" s="28">
        <v>13</v>
      </c>
      <c r="S32" s="400">
        <v>8.4</v>
      </c>
      <c r="T32" s="401"/>
      <c r="U32" s="394">
        <v>5.2</v>
      </c>
      <c r="V32" s="395"/>
      <c r="W32" s="521"/>
      <c r="X32" s="522"/>
      <c r="Y32" s="522"/>
      <c r="Z32" s="522"/>
      <c r="AA32" s="522"/>
      <c r="AB32" s="522"/>
      <c r="AC32" s="522"/>
      <c r="AD32" s="523"/>
      <c r="AF32" s="337" t="s">
        <v>181</v>
      </c>
      <c r="AG32" s="338"/>
      <c r="AH32" s="338"/>
      <c r="AI32" s="338"/>
      <c r="AJ32" s="339"/>
      <c r="AL32" s="482" t="s">
        <v>71</v>
      </c>
      <c r="AM32" s="483"/>
      <c r="AN32" s="484"/>
    </row>
    <row r="33" spans="1:40" ht="12.75">
      <c r="A33" s="73"/>
      <c r="B33" s="386"/>
      <c r="C33" s="384"/>
      <c r="D33" s="385"/>
      <c r="E33" s="440"/>
      <c r="F33" s="418"/>
      <c r="G33" s="439"/>
      <c r="H33" s="60">
        <v>2</v>
      </c>
      <c r="I33" s="27" t="s">
        <v>75</v>
      </c>
      <c r="J33" s="37">
        <v>100</v>
      </c>
      <c r="K33" s="37">
        <v>100</v>
      </c>
      <c r="L33" s="37">
        <v>100</v>
      </c>
      <c r="M33" s="28">
        <v>99</v>
      </c>
      <c r="N33" s="28">
        <v>91</v>
      </c>
      <c r="O33" s="28">
        <v>61</v>
      </c>
      <c r="P33" s="28">
        <v>32</v>
      </c>
      <c r="Q33" s="28">
        <v>24</v>
      </c>
      <c r="R33" s="28">
        <v>15</v>
      </c>
      <c r="S33" s="400">
        <v>9.5</v>
      </c>
      <c r="T33" s="401"/>
      <c r="U33" s="394">
        <v>6.2</v>
      </c>
      <c r="V33" s="395"/>
      <c r="W33" s="517"/>
      <c r="X33" s="518"/>
      <c r="Y33" s="518"/>
      <c r="Z33" s="518"/>
      <c r="AA33" s="518"/>
      <c r="AB33" s="518"/>
      <c r="AC33" s="518"/>
      <c r="AD33" s="519"/>
      <c r="AF33" s="337" t="s">
        <v>52</v>
      </c>
      <c r="AG33" s="338"/>
      <c r="AH33" s="338"/>
      <c r="AI33" s="338"/>
      <c r="AJ33" s="339"/>
      <c r="AL33" s="482" t="s">
        <v>106</v>
      </c>
      <c r="AM33" s="483"/>
      <c r="AN33" s="484"/>
    </row>
    <row r="34" spans="1:40" ht="12.75">
      <c r="A34" s="73"/>
      <c r="B34" s="386"/>
      <c r="C34" s="384"/>
      <c r="D34" s="385"/>
      <c r="E34" s="440"/>
      <c r="F34" s="418"/>
      <c r="G34" s="439"/>
      <c r="H34" s="60">
        <v>3</v>
      </c>
      <c r="I34" s="27" t="s">
        <v>75</v>
      </c>
      <c r="J34" s="37">
        <v>100</v>
      </c>
      <c r="K34" s="37">
        <v>100</v>
      </c>
      <c r="L34" s="37">
        <v>100</v>
      </c>
      <c r="M34" s="28">
        <v>98</v>
      </c>
      <c r="N34" s="28">
        <v>89</v>
      </c>
      <c r="O34" s="28">
        <v>58</v>
      </c>
      <c r="P34" s="28">
        <v>30</v>
      </c>
      <c r="Q34" s="28">
        <v>23</v>
      </c>
      <c r="R34" s="28">
        <v>14</v>
      </c>
      <c r="S34" s="400">
        <v>9.1999999999999993</v>
      </c>
      <c r="T34" s="401"/>
      <c r="U34" s="394">
        <v>6</v>
      </c>
      <c r="V34" s="395"/>
      <c r="W34" s="517"/>
      <c r="X34" s="518"/>
      <c r="Y34" s="518"/>
      <c r="Z34" s="518"/>
      <c r="AA34" s="518"/>
      <c r="AB34" s="518"/>
      <c r="AC34" s="518"/>
      <c r="AD34" s="519"/>
      <c r="AF34" s="337" t="s">
        <v>53</v>
      </c>
      <c r="AG34" s="338"/>
      <c r="AH34" s="338"/>
      <c r="AI34" s="338"/>
      <c r="AJ34" s="339"/>
      <c r="AL34" s="482" t="s">
        <v>107</v>
      </c>
      <c r="AM34" s="483"/>
      <c r="AN34" s="484"/>
    </row>
    <row r="35" spans="1:40" ht="13.5" thickBot="1">
      <c r="A35" s="73"/>
      <c r="B35" s="387"/>
      <c r="C35" s="388"/>
      <c r="D35" s="389"/>
      <c r="E35" s="456"/>
      <c r="F35" s="422"/>
      <c r="G35" s="457"/>
      <c r="H35" s="60">
        <v>4</v>
      </c>
      <c r="I35" s="27" t="s">
        <v>75</v>
      </c>
      <c r="J35" s="37">
        <v>100</v>
      </c>
      <c r="K35" s="37">
        <v>100</v>
      </c>
      <c r="L35" s="37">
        <v>100</v>
      </c>
      <c r="M35" s="28">
        <v>97</v>
      </c>
      <c r="N35" s="28">
        <v>84</v>
      </c>
      <c r="O35" s="28">
        <v>53</v>
      </c>
      <c r="P35" s="28">
        <v>26</v>
      </c>
      <c r="Q35" s="28">
        <v>20</v>
      </c>
      <c r="R35" s="28">
        <v>13</v>
      </c>
      <c r="S35" s="400">
        <v>8.3000000000000007</v>
      </c>
      <c r="T35" s="401"/>
      <c r="U35" s="394">
        <v>5.3</v>
      </c>
      <c r="V35" s="395"/>
      <c r="W35" s="521"/>
      <c r="X35" s="522"/>
      <c r="Y35" s="522"/>
      <c r="Z35" s="522"/>
      <c r="AA35" s="522"/>
      <c r="AB35" s="522"/>
      <c r="AC35" s="522"/>
      <c r="AD35" s="523"/>
      <c r="AF35" s="337" t="s">
        <v>54</v>
      </c>
      <c r="AG35" s="338"/>
      <c r="AH35" s="338"/>
      <c r="AI35" s="338"/>
      <c r="AJ35" s="339"/>
      <c r="AL35" s="47"/>
      <c r="AM35" s="48"/>
      <c r="AN35" s="49"/>
    </row>
    <row r="36" spans="1:40" ht="13.5" thickBot="1">
      <c r="B36" s="74" t="s">
        <v>55</v>
      </c>
      <c r="C36" s="75"/>
      <c r="D36" s="76"/>
      <c r="E36" s="352" t="s">
        <v>30</v>
      </c>
      <c r="F36" s="344"/>
      <c r="G36" s="353"/>
      <c r="H36" s="61">
        <v>5</v>
      </c>
      <c r="I36" s="27" t="s">
        <v>75</v>
      </c>
      <c r="J36" s="37">
        <v>100</v>
      </c>
      <c r="K36" s="37">
        <v>100</v>
      </c>
      <c r="L36" s="37">
        <v>100</v>
      </c>
      <c r="M36" s="28">
        <v>98</v>
      </c>
      <c r="N36" s="28">
        <v>89</v>
      </c>
      <c r="O36" s="28">
        <v>62</v>
      </c>
      <c r="P36" s="28">
        <v>32</v>
      </c>
      <c r="Q36" s="28">
        <v>24</v>
      </c>
      <c r="R36" s="28">
        <v>15</v>
      </c>
      <c r="S36" s="400">
        <v>9.1999999999999993</v>
      </c>
      <c r="T36" s="401"/>
      <c r="U36" s="394">
        <v>6</v>
      </c>
      <c r="V36" s="395"/>
      <c r="W36" s="532"/>
      <c r="X36" s="533"/>
      <c r="Y36" s="533"/>
      <c r="Z36" s="533"/>
      <c r="AA36" s="533"/>
      <c r="AB36" s="533"/>
      <c r="AC36" s="533"/>
      <c r="AD36" s="534"/>
      <c r="AF36" s="337" t="s">
        <v>56</v>
      </c>
      <c r="AG36" s="338"/>
      <c r="AH36" s="338"/>
      <c r="AI36" s="338"/>
      <c r="AJ36" s="339"/>
    </row>
    <row r="37" spans="1:40" ht="14.25" customHeight="1" thickTop="1" thickBot="1">
      <c r="B37" s="346" t="s">
        <v>57</v>
      </c>
      <c r="C37" s="347"/>
      <c r="D37" s="348"/>
      <c r="E37" s="346" t="s">
        <v>178</v>
      </c>
      <c r="F37" s="347"/>
      <c r="G37" s="348"/>
      <c r="H37" s="13"/>
      <c r="I37" s="38"/>
      <c r="J37" s="39"/>
      <c r="K37" s="39"/>
      <c r="L37" s="19"/>
      <c r="M37" s="19"/>
      <c r="N37" s="19"/>
      <c r="O37" s="19"/>
      <c r="P37" s="19"/>
      <c r="Q37" s="19"/>
      <c r="R37" s="40"/>
      <c r="S37" s="354"/>
      <c r="T37" s="366"/>
      <c r="U37" s="354"/>
      <c r="V37" s="355"/>
      <c r="W37" s="529" t="s">
        <v>139</v>
      </c>
      <c r="X37" s="530"/>
      <c r="Y37" s="530"/>
      <c r="Z37" s="531"/>
      <c r="AA37" s="531"/>
      <c r="AB37" s="531"/>
      <c r="AC37" s="531"/>
      <c r="AD37" s="225"/>
      <c r="AF37" s="337" t="s">
        <v>58</v>
      </c>
      <c r="AG37" s="338"/>
      <c r="AH37" s="338"/>
      <c r="AI37" s="338"/>
      <c r="AJ37" s="339"/>
    </row>
    <row r="38" spans="1:40" ht="13.5" thickTop="1">
      <c r="B38" s="346"/>
      <c r="C38" s="347"/>
      <c r="D38" s="348"/>
      <c r="E38" s="346"/>
      <c r="F38" s="347"/>
      <c r="G38" s="348"/>
      <c r="H38" s="14"/>
      <c r="I38" s="41"/>
      <c r="J38" s="42"/>
      <c r="K38" s="42"/>
      <c r="L38" s="43"/>
      <c r="M38" s="43"/>
      <c r="N38" s="43"/>
      <c r="O38" s="43"/>
      <c r="P38" s="43"/>
      <c r="Q38" s="43"/>
      <c r="R38" s="43"/>
      <c r="S38" s="562"/>
      <c r="T38" s="563"/>
      <c r="U38" s="562"/>
      <c r="V38" s="564"/>
      <c r="W38" s="368"/>
      <c r="X38" s="369"/>
      <c r="Y38" s="369"/>
      <c r="Z38" s="175"/>
      <c r="AA38" s="175"/>
      <c r="AB38" s="175"/>
      <c r="AC38" s="175"/>
      <c r="AD38" s="520"/>
      <c r="AF38" s="337" t="s">
        <v>59</v>
      </c>
      <c r="AG38" s="338"/>
      <c r="AH38" s="338"/>
      <c r="AI38" s="338"/>
      <c r="AJ38" s="339"/>
    </row>
    <row r="39" spans="1:40" ht="13.5" thickBot="1">
      <c r="B39" s="349"/>
      <c r="C39" s="350"/>
      <c r="D39" s="351"/>
      <c r="E39" s="349"/>
      <c r="F39" s="350"/>
      <c r="G39" s="351"/>
      <c r="H39" s="15"/>
      <c r="I39" s="44"/>
      <c r="J39" s="45"/>
      <c r="K39" s="45"/>
      <c r="L39" s="43"/>
      <c r="M39" s="43"/>
      <c r="N39" s="43"/>
      <c r="O39" s="43"/>
      <c r="P39" s="43"/>
      <c r="Q39" s="43"/>
      <c r="R39" s="43"/>
      <c r="S39" s="561"/>
      <c r="T39" s="139"/>
      <c r="U39" s="561"/>
      <c r="V39" s="173"/>
      <c r="W39" s="262" t="s">
        <v>140</v>
      </c>
      <c r="X39" s="263"/>
      <c r="Y39" s="263"/>
      <c r="Z39" s="524"/>
      <c r="AA39" s="524"/>
      <c r="AB39" s="524"/>
      <c r="AC39" s="524"/>
      <c r="AD39" s="481"/>
      <c r="AF39" s="337" t="s">
        <v>60</v>
      </c>
      <c r="AG39" s="338"/>
      <c r="AH39" s="338"/>
      <c r="AI39" s="338"/>
      <c r="AJ39" s="339"/>
    </row>
    <row r="40" spans="1:40" ht="13.5" customHeight="1" thickBot="1">
      <c r="B40" s="322" t="s">
        <v>61</v>
      </c>
      <c r="C40" s="323"/>
      <c r="D40" s="323"/>
      <c r="E40" s="323"/>
      <c r="F40" s="323"/>
      <c r="G40" s="323"/>
      <c r="H40" s="324"/>
      <c r="I40" s="46" t="s">
        <v>62</v>
      </c>
      <c r="J40" s="16">
        <f t="shared" ref="J40:R40" si="1">IF(J32="","",AVERAGE(J32:J36))</f>
        <v>100</v>
      </c>
      <c r="K40" s="16">
        <f t="shared" si="1"/>
        <v>100</v>
      </c>
      <c r="L40" s="16">
        <f t="shared" si="1"/>
        <v>100</v>
      </c>
      <c r="M40" s="16">
        <f t="shared" si="1"/>
        <v>98</v>
      </c>
      <c r="N40" s="16">
        <f t="shared" si="1"/>
        <v>88.4</v>
      </c>
      <c r="O40" s="16">
        <f t="shared" si="1"/>
        <v>59.4</v>
      </c>
      <c r="P40" s="16">
        <f t="shared" si="1"/>
        <v>30.4</v>
      </c>
      <c r="Q40" s="16">
        <f t="shared" si="1"/>
        <v>22.8</v>
      </c>
      <c r="R40" s="16">
        <f t="shared" si="1"/>
        <v>14</v>
      </c>
      <c r="S40" s="360">
        <f>IF(S32="","",AVERAGE(S32:T36))</f>
        <v>8.9199999999999982</v>
      </c>
      <c r="T40" s="361"/>
      <c r="U40" s="360">
        <f>IF(U32="","",AVERAGE(U32:V36))</f>
        <v>5.74</v>
      </c>
      <c r="V40" s="361"/>
      <c r="W40" s="525" t="s">
        <v>141</v>
      </c>
      <c r="X40" s="526"/>
      <c r="Y40" s="526"/>
      <c r="Z40" s="524"/>
      <c r="AA40" s="524"/>
      <c r="AB40" s="524"/>
      <c r="AC40" s="524"/>
      <c r="AD40" s="481"/>
      <c r="AF40" s="332"/>
      <c r="AG40" s="333"/>
      <c r="AH40" s="333"/>
      <c r="AI40" s="333"/>
      <c r="AJ40" s="334"/>
    </row>
    <row r="41" spans="1:40" ht="13.5" customHeight="1" thickBot="1">
      <c r="B41" s="325"/>
      <c r="C41" s="326"/>
      <c r="D41" s="326"/>
      <c r="E41" s="326"/>
      <c r="F41" s="326"/>
      <c r="G41" s="326"/>
      <c r="H41" s="327"/>
      <c r="I41" s="17" t="str">
        <f>IF(U41=" "," ","QA")</f>
        <v xml:space="preserve"> </v>
      </c>
      <c r="J41" s="18" t="str">
        <f>'[1]DATA ENTRY'!$AR$16</f>
        <v xml:space="preserve"> </v>
      </c>
      <c r="K41" s="18" t="str">
        <f>'[1]DATA ENTRY'!$AR$16</f>
        <v xml:space="preserve"> </v>
      </c>
      <c r="L41" s="18" t="str">
        <f>'[1]DATA ENTRY'!$AT$16</f>
        <v xml:space="preserve"> </v>
      </c>
      <c r="M41" s="18" t="str">
        <f>'[1]DATA ENTRY'!$AV$16</f>
        <v xml:space="preserve"> </v>
      </c>
      <c r="N41" s="18" t="str">
        <f>'[1]DATA ENTRY'!$AX$16</f>
        <v xml:space="preserve"> </v>
      </c>
      <c r="O41" s="18" t="str">
        <f>'[1]DATA ENTRY'!$AZ$16</f>
        <v xml:space="preserve"> </v>
      </c>
      <c r="P41" s="18" t="str">
        <f>'[1]DATA ENTRY'!$BD$16</f>
        <v xml:space="preserve"> </v>
      </c>
      <c r="Q41" s="18" t="str">
        <f>'[1]DATA ENTRY'!$BF$16</f>
        <v xml:space="preserve"> </v>
      </c>
      <c r="R41" s="18" t="str">
        <f>'[1]DATA ENTRY'!$BH$16</f>
        <v xml:space="preserve"> </v>
      </c>
      <c r="S41" s="557" t="str">
        <f>'[1]DATA ENTRY'!$BJ$16</f>
        <v xml:space="preserve"> </v>
      </c>
      <c r="T41" s="558"/>
      <c r="U41" s="559" t="str">
        <f>'[1]DATA ENTRY'!$BL$16</f>
        <v xml:space="preserve"> </v>
      </c>
      <c r="V41" s="560"/>
      <c r="W41" s="262" t="s">
        <v>142</v>
      </c>
      <c r="X41" s="263"/>
      <c r="Y41" s="263"/>
      <c r="Z41" s="527"/>
      <c r="AA41" s="527"/>
      <c r="AB41" s="527"/>
      <c r="AC41" s="527"/>
      <c r="AD41" s="528"/>
    </row>
    <row r="42" spans="1:40" ht="13.5" customHeight="1" thickTop="1" thickBot="1">
      <c r="B42" s="382" t="s">
        <v>63</v>
      </c>
      <c r="C42" s="383"/>
      <c r="D42" s="383"/>
      <c r="E42" s="383"/>
      <c r="F42" s="383"/>
      <c r="G42" s="383"/>
      <c r="H42" s="383"/>
      <c r="I42" s="383"/>
      <c r="J42" s="19">
        <v>100</v>
      </c>
      <c r="K42" s="19">
        <v>100</v>
      </c>
      <c r="L42" s="19">
        <v>100</v>
      </c>
      <c r="M42" s="19">
        <v>98</v>
      </c>
      <c r="N42" s="19">
        <v>88</v>
      </c>
      <c r="O42" s="19">
        <v>60</v>
      </c>
      <c r="P42" s="19">
        <v>31</v>
      </c>
      <c r="Q42" s="19">
        <v>23</v>
      </c>
      <c r="R42" s="19">
        <v>14</v>
      </c>
      <c r="S42" s="405">
        <v>9.5</v>
      </c>
      <c r="T42" s="406"/>
      <c r="U42" s="354">
        <v>6.4</v>
      </c>
      <c r="V42" s="355"/>
      <c r="W42" s="535"/>
      <c r="X42" s="536"/>
      <c r="Y42" s="536"/>
      <c r="Z42" s="537" t="s">
        <v>64</v>
      </c>
      <c r="AA42" s="537"/>
      <c r="AB42" s="537"/>
      <c r="AC42" s="537"/>
      <c r="AD42" s="538"/>
      <c r="AH42" s="115"/>
      <c r="AI42" s="116"/>
      <c r="AJ42" s="111"/>
    </row>
    <row r="43" spans="1:40" ht="13.5" customHeight="1" thickTop="1">
      <c r="B43" s="368" t="s">
        <v>65</v>
      </c>
      <c r="C43" s="369"/>
      <c r="D43" s="369"/>
      <c r="E43" s="369"/>
      <c r="F43" s="369"/>
      <c r="G43" s="369"/>
      <c r="H43" s="369"/>
      <c r="I43" s="369"/>
      <c r="J43" s="20"/>
      <c r="K43" s="20" t="s">
        <v>166</v>
      </c>
      <c r="L43" s="20" t="s">
        <v>166</v>
      </c>
      <c r="M43" s="20" t="s">
        <v>166</v>
      </c>
      <c r="N43" s="20" t="s">
        <v>166</v>
      </c>
      <c r="O43" s="20" t="s">
        <v>166</v>
      </c>
      <c r="P43" s="20" t="s">
        <v>167</v>
      </c>
      <c r="Q43" s="20" t="s">
        <v>168</v>
      </c>
      <c r="R43" s="20" t="s">
        <v>168</v>
      </c>
      <c r="S43" s="370" t="s">
        <v>169</v>
      </c>
      <c r="T43" s="371"/>
      <c r="U43" s="372" t="s">
        <v>169</v>
      </c>
      <c r="V43" s="373"/>
      <c r="W43" s="542" t="s">
        <v>66</v>
      </c>
      <c r="X43" s="543"/>
      <c r="Y43" s="543"/>
      <c r="Z43" s="544"/>
      <c r="AA43" s="544"/>
      <c r="AB43" s="21" t="s">
        <v>67</v>
      </c>
      <c r="AC43" s="544"/>
      <c r="AD43" s="545"/>
      <c r="AH43" s="115"/>
      <c r="AI43" s="117"/>
      <c r="AJ43" s="111"/>
    </row>
    <row r="44" spans="1:40" ht="13.5" customHeight="1" thickBot="1">
      <c r="B44" s="374" t="s">
        <v>68</v>
      </c>
      <c r="C44" s="375"/>
      <c r="D44" s="375"/>
      <c r="E44" s="375"/>
      <c r="F44" s="375"/>
      <c r="G44" s="375"/>
      <c r="H44" s="375"/>
      <c r="I44" s="375"/>
      <c r="J44" s="22"/>
      <c r="K44" s="22">
        <v>10</v>
      </c>
      <c r="L44" s="22">
        <v>10</v>
      </c>
      <c r="M44" s="22">
        <v>10</v>
      </c>
      <c r="N44" s="22">
        <v>10</v>
      </c>
      <c r="O44" s="22">
        <v>10</v>
      </c>
      <c r="P44" s="22">
        <v>6</v>
      </c>
      <c r="Q44" s="22">
        <v>5</v>
      </c>
      <c r="R44" s="22">
        <v>4</v>
      </c>
      <c r="S44" s="376">
        <v>3</v>
      </c>
      <c r="T44" s="377"/>
      <c r="U44" s="23">
        <v>3</v>
      </c>
      <c r="V44" s="24"/>
      <c r="W44" s="539" t="s">
        <v>69</v>
      </c>
      <c r="X44" s="540"/>
      <c r="Y44" s="540"/>
      <c r="Z44" s="540"/>
      <c r="AA44" s="540"/>
      <c r="AB44" s="540"/>
      <c r="AC44" s="540"/>
      <c r="AD44" s="541"/>
      <c r="AH44" s="115"/>
      <c r="AI44" s="117"/>
      <c r="AJ44" s="111"/>
    </row>
    <row r="45" spans="1:40" ht="13.5" customHeight="1">
      <c r="B45" s="84"/>
      <c r="C45" s="84"/>
      <c r="D45" s="84"/>
      <c r="E45" s="84"/>
      <c r="F45" s="84"/>
      <c r="G45" s="84"/>
      <c r="H45" s="84"/>
      <c r="I45" s="84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  <c r="V45" s="87"/>
      <c r="W45" s="88"/>
      <c r="X45" s="88"/>
      <c r="Y45" s="88"/>
      <c r="Z45" s="88"/>
      <c r="AA45" s="88"/>
      <c r="AB45" s="88"/>
      <c r="AC45" s="88"/>
      <c r="AD45" s="88"/>
      <c r="AH45" s="115"/>
      <c r="AI45" s="117"/>
      <c r="AJ45" s="111"/>
    </row>
    <row r="46" spans="1:40" ht="12.75">
      <c r="B46" s="89" t="s">
        <v>182</v>
      </c>
      <c r="C46" s="89"/>
      <c r="D46" s="89"/>
      <c r="E46" s="89"/>
      <c r="F46" s="89"/>
      <c r="G46" s="89"/>
      <c r="H46" s="89"/>
      <c r="I46" s="89"/>
      <c r="W46" s="89"/>
      <c r="X46" s="89"/>
      <c r="Y46" s="89"/>
      <c r="Z46" s="89"/>
      <c r="AA46" s="89"/>
      <c r="AB46" s="89"/>
      <c r="AC46" s="89"/>
      <c r="AD46" s="90" t="s">
        <v>172</v>
      </c>
      <c r="AH46" s="115"/>
      <c r="AI46" s="117"/>
      <c r="AJ46" s="111"/>
    </row>
    <row r="47" spans="1:40" ht="9" customHeight="1">
      <c r="B47" s="25"/>
      <c r="C47" s="25"/>
      <c r="D47" s="25"/>
      <c r="E47" s="25"/>
      <c r="AH47" s="115"/>
      <c r="AI47" s="117"/>
      <c r="AJ47" s="111"/>
    </row>
    <row r="48" spans="1:40" ht="11.25">
      <c r="AH48" s="115"/>
      <c r="AI48" s="117"/>
      <c r="AJ48" s="111"/>
    </row>
    <row r="49" spans="2:36" ht="11.25" customHeight="1">
      <c r="B49" s="112"/>
      <c r="C49" s="112"/>
      <c r="D49" s="112"/>
      <c r="E49" s="112"/>
      <c r="F49" s="112"/>
      <c r="G49" s="112"/>
      <c r="H49" s="112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AH49" s="115"/>
      <c r="AI49" s="117"/>
      <c r="AJ49" s="111"/>
    </row>
    <row r="50" spans="2:36" ht="11.25" customHeight="1">
      <c r="B50" s="112"/>
      <c r="C50" s="112"/>
      <c r="D50" s="112"/>
      <c r="E50" s="112"/>
      <c r="F50" s="112"/>
      <c r="G50" s="112"/>
      <c r="H50" s="112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AH50" s="115"/>
      <c r="AI50" s="117"/>
      <c r="AJ50" s="111"/>
    </row>
    <row r="51" spans="2:36" ht="12" customHeight="1">
      <c r="B51" s="112"/>
      <c r="C51" s="112"/>
      <c r="D51" s="112"/>
      <c r="E51" s="112"/>
      <c r="F51" s="112"/>
      <c r="G51" s="112"/>
      <c r="H51" s="112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AH51" s="118"/>
      <c r="AI51" s="115"/>
      <c r="AJ51" s="111"/>
    </row>
    <row r="52" spans="2:36" ht="9" customHeight="1">
      <c r="B52" s="113"/>
      <c r="C52" s="113"/>
      <c r="D52" s="113"/>
      <c r="E52" s="113"/>
      <c r="F52" s="113"/>
      <c r="G52" s="113"/>
      <c r="H52" s="113"/>
      <c r="I52" s="114"/>
      <c r="J52" s="114"/>
      <c r="K52" s="114"/>
      <c r="L52" s="114"/>
      <c r="M52" s="114"/>
      <c r="N52" s="114"/>
      <c r="O52" s="111"/>
      <c r="P52" s="111"/>
      <c r="Q52" s="111"/>
      <c r="R52" s="111"/>
      <c r="S52" s="111"/>
      <c r="T52" s="111"/>
      <c r="U52" s="111"/>
    </row>
    <row r="53" spans="2:36" ht="9" customHeight="1">
      <c r="B53" s="113"/>
      <c r="C53" s="113"/>
      <c r="D53" s="113"/>
      <c r="E53" s="113"/>
      <c r="F53" s="113"/>
      <c r="G53" s="113"/>
      <c r="H53" s="113"/>
      <c r="I53" s="114"/>
      <c r="J53" s="114"/>
      <c r="K53" s="114"/>
      <c r="L53" s="114"/>
      <c r="M53" s="114"/>
      <c r="N53" s="114"/>
      <c r="O53" s="111"/>
      <c r="P53" s="111"/>
      <c r="Q53" s="111"/>
      <c r="R53" s="111"/>
      <c r="S53" s="111"/>
      <c r="T53" s="111"/>
      <c r="U53" s="111"/>
    </row>
    <row r="54" spans="2:36" ht="9.75" customHeight="1">
      <c r="B54" s="113"/>
      <c r="C54" s="113"/>
      <c r="D54" s="113"/>
      <c r="E54" s="113"/>
      <c r="F54" s="113"/>
      <c r="G54" s="113"/>
      <c r="H54" s="113"/>
      <c r="I54" s="114"/>
      <c r="J54" s="114"/>
      <c r="K54" s="114"/>
      <c r="L54" s="114"/>
      <c r="M54" s="114"/>
      <c r="N54" s="114"/>
      <c r="O54" s="111"/>
      <c r="P54" s="111"/>
      <c r="Q54" s="111"/>
      <c r="R54" s="111"/>
      <c r="S54" s="111"/>
      <c r="T54" s="111"/>
      <c r="U54" s="111"/>
    </row>
    <row r="55" spans="2:36" ht="9" customHeight="1">
      <c r="B55" s="113"/>
      <c r="C55" s="113"/>
      <c r="D55" s="113"/>
      <c r="E55" s="113"/>
      <c r="F55" s="113"/>
      <c r="G55" s="113"/>
      <c r="H55" s="113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2:36" ht="9" customHeight="1">
      <c r="B56" s="113"/>
      <c r="C56" s="113"/>
      <c r="D56" s="113"/>
      <c r="E56" s="113"/>
      <c r="F56" s="113"/>
      <c r="G56" s="113"/>
      <c r="H56" s="113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2:36" ht="9.75" customHeight="1">
      <c r="B57" s="113"/>
      <c r="C57" s="113"/>
      <c r="D57" s="113"/>
      <c r="E57" s="113"/>
      <c r="F57" s="113"/>
      <c r="G57" s="113"/>
      <c r="H57" s="113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2:36" ht="9" customHeight="1">
      <c r="B58" s="113"/>
      <c r="C58" s="113"/>
      <c r="D58" s="113"/>
      <c r="E58" s="113"/>
      <c r="F58" s="113"/>
      <c r="G58" s="113"/>
      <c r="H58" s="113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2:36" ht="9" customHeight="1">
      <c r="B59" s="113"/>
      <c r="C59" s="113"/>
      <c r="D59" s="113"/>
      <c r="E59" s="113"/>
      <c r="F59" s="113"/>
      <c r="G59" s="113"/>
      <c r="H59" s="113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2:36" ht="9" customHeight="1">
      <c r="B60" s="113"/>
      <c r="C60" s="113"/>
      <c r="D60" s="113"/>
      <c r="E60" s="113"/>
      <c r="F60" s="113"/>
      <c r="G60" s="113"/>
      <c r="H60" s="113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2:36" ht="9" customHeight="1">
      <c r="B61" s="113"/>
      <c r="C61" s="113"/>
      <c r="D61" s="113"/>
      <c r="E61" s="113"/>
      <c r="F61" s="113"/>
      <c r="G61" s="113"/>
      <c r="H61" s="113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2:36" ht="9" customHeight="1">
      <c r="B62" s="113"/>
      <c r="C62" s="113"/>
      <c r="D62" s="113"/>
      <c r="E62" s="113"/>
      <c r="F62" s="113"/>
      <c r="G62" s="113"/>
      <c r="H62" s="113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2:36" ht="9.75" customHeight="1">
      <c r="B63" s="113"/>
      <c r="C63" s="113"/>
      <c r="D63" s="113"/>
      <c r="E63" s="113"/>
      <c r="F63" s="113"/>
      <c r="G63" s="113"/>
      <c r="H63" s="113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2:36" ht="9" customHeight="1">
      <c r="B64" s="113"/>
      <c r="C64" s="113"/>
      <c r="D64" s="113"/>
      <c r="E64" s="113"/>
      <c r="F64" s="113"/>
      <c r="G64" s="113"/>
      <c r="H64" s="113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2:21" ht="9" customHeight="1">
      <c r="B65" s="113"/>
      <c r="C65" s="113"/>
      <c r="D65" s="113"/>
      <c r="E65" s="113"/>
      <c r="F65" s="113"/>
      <c r="G65" s="113"/>
      <c r="H65" s="113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2:21" ht="9" customHeight="1">
      <c r="B66" s="113"/>
      <c r="C66" s="113"/>
      <c r="D66" s="113"/>
      <c r="E66" s="113"/>
      <c r="F66" s="113"/>
      <c r="G66" s="113"/>
      <c r="H66" s="113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2:21" ht="9" customHeight="1">
      <c r="B67" s="113"/>
      <c r="C67" s="113"/>
      <c r="D67" s="113"/>
      <c r="E67" s="113"/>
      <c r="F67" s="113"/>
      <c r="G67" s="113"/>
      <c r="H67" s="113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2:21" ht="9" customHeight="1">
      <c r="B68" s="113"/>
      <c r="C68" s="113"/>
      <c r="D68" s="113"/>
      <c r="E68" s="113"/>
      <c r="F68" s="113"/>
      <c r="G68" s="113"/>
      <c r="H68" s="113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2:21" ht="9" customHeight="1">
      <c r="B69" s="113"/>
      <c r="C69" s="113"/>
      <c r="D69" s="113"/>
      <c r="E69" s="113"/>
      <c r="F69" s="113"/>
      <c r="G69" s="113"/>
      <c r="H69" s="113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</sheetData>
  <sheetProtection sheet="1" objects="1" scenarios="1" selectLockedCells="1" selectUnlockedCells="1"/>
  <mergeCells count="253">
    <mergeCell ref="AR15:AS15"/>
    <mergeCell ref="E36:G36"/>
    <mergeCell ref="B14:C14"/>
    <mergeCell ref="AL15:AM15"/>
    <mergeCell ref="I22:J24"/>
    <mergeCell ref="K22:K24"/>
    <mergeCell ref="L22:L24"/>
    <mergeCell ref="B23:H24"/>
    <mergeCell ref="M22:M24"/>
    <mergeCell ref="N22:N24"/>
    <mergeCell ref="O22:Q24"/>
    <mergeCell ref="Z22:Z24"/>
    <mergeCell ref="AA22:AA24"/>
    <mergeCell ref="B26:D29"/>
    <mergeCell ref="E26:G29"/>
    <mergeCell ref="B25:D25"/>
    <mergeCell ref="AN15:AO15"/>
    <mergeCell ref="B22:C22"/>
    <mergeCell ref="D22:E22"/>
    <mergeCell ref="F22:G22"/>
    <mergeCell ref="T16:U16"/>
    <mergeCell ref="E30:G30"/>
    <mergeCell ref="I16:J16"/>
    <mergeCell ref="B13:C13"/>
    <mergeCell ref="F12:F13"/>
    <mergeCell ref="D12:D13"/>
    <mergeCell ref="E12:E13"/>
    <mergeCell ref="AB6:AC6"/>
    <mergeCell ref="K8:K9"/>
    <mergeCell ref="AD4:AD5"/>
    <mergeCell ref="E37:G39"/>
    <mergeCell ref="X12:X13"/>
    <mergeCell ref="Y12:Y13"/>
    <mergeCell ref="J30:J31"/>
    <mergeCell ref="K30:K31"/>
    <mergeCell ref="L30:L31"/>
    <mergeCell ref="M30:M31"/>
    <mergeCell ref="N30:N31"/>
    <mergeCell ref="O30:O31"/>
    <mergeCell ref="P30:P31"/>
    <mergeCell ref="Q30:Q31"/>
    <mergeCell ref="I13:J13"/>
    <mergeCell ref="O13:Q13"/>
    <mergeCell ref="R12:R13"/>
    <mergeCell ref="J28:V29"/>
    <mergeCell ref="J27:V27"/>
    <mergeCell ref="S12:S13"/>
    <mergeCell ref="H12:H13"/>
    <mergeCell ref="E25:G25"/>
    <mergeCell ref="I15:J15"/>
    <mergeCell ref="B15:H15"/>
    <mergeCell ref="K25:K26"/>
    <mergeCell ref="L25:L26"/>
    <mergeCell ref="M25:AA25"/>
    <mergeCell ref="R4:T4"/>
    <mergeCell ref="R5:T5"/>
    <mergeCell ref="R6:T6"/>
    <mergeCell ref="R7:T7"/>
    <mergeCell ref="R8:X8"/>
    <mergeCell ref="B10:C12"/>
    <mergeCell ref="D10:H11"/>
    <mergeCell ref="I10:M11"/>
    <mergeCell ref="N10:R11"/>
    <mergeCell ref="S10:AD11"/>
    <mergeCell ref="I12:J12"/>
    <mergeCell ref="O12:Q12"/>
    <mergeCell ref="T12:U12"/>
    <mergeCell ref="Y8:Z9"/>
    <mergeCell ref="M5:Q5"/>
    <mergeCell ref="U5:X5"/>
    <mergeCell ref="AA8:AA9"/>
    <mergeCell ref="U4:X4"/>
    <mergeCell ref="N12:N13"/>
    <mergeCell ref="G12:G13"/>
    <mergeCell ref="T13:U13"/>
    <mergeCell ref="AP15:AQ15"/>
    <mergeCell ref="AF14:AI14"/>
    <mergeCell ref="AF15:AG15"/>
    <mergeCell ref="AH15:AI15"/>
    <mergeCell ref="AJ15:AK15"/>
    <mergeCell ref="AF37:AJ37"/>
    <mergeCell ref="Z37:AD37"/>
    <mergeCell ref="AC29:AD29"/>
    <mergeCell ref="W35:AD35"/>
    <mergeCell ref="W33:AD33"/>
    <mergeCell ref="AF34:AJ34"/>
    <mergeCell ref="AF31:AJ31"/>
    <mergeCell ref="W34:AD34"/>
    <mergeCell ref="AF32:AJ32"/>
    <mergeCell ref="AF36:AJ36"/>
    <mergeCell ref="W36:AD36"/>
    <mergeCell ref="W28:AB28"/>
    <mergeCell ref="AL26:AN26"/>
    <mergeCell ref="AL27:AN27"/>
    <mergeCell ref="AL28:AN28"/>
    <mergeCell ref="AF28:AJ28"/>
    <mergeCell ref="W32:AD32"/>
    <mergeCell ref="AB25:AB26"/>
    <mergeCell ref="AL34:AN34"/>
    <mergeCell ref="B44:I44"/>
    <mergeCell ref="S44:T44"/>
    <mergeCell ref="W44:AD44"/>
    <mergeCell ref="B42:I42"/>
    <mergeCell ref="S42:T42"/>
    <mergeCell ref="AC43:AD43"/>
    <mergeCell ref="B40:H41"/>
    <mergeCell ref="S40:T40"/>
    <mergeCell ref="U40:V40"/>
    <mergeCell ref="W43:Y43"/>
    <mergeCell ref="W40:Y40"/>
    <mergeCell ref="Z40:AD40"/>
    <mergeCell ref="Z43:AA43"/>
    <mergeCell ref="U43:V43"/>
    <mergeCell ref="B43:I43"/>
    <mergeCell ref="S43:T43"/>
    <mergeCell ref="W42:Y42"/>
    <mergeCell ref="Z42:AD42"/>
    <mergeCell ref="U42:V42"/>
    <mergeCell ref="B21:C21"/>
    <mergeCell ref="D21:E21"/>
    <mergeCell ref="F21:G21"/>
    <mergeCell ref="I21:J21"/>
    <mergeCell ref="B20:C20"/>
    <mergeCell ref="D20:E20"/>
    <mergeCell ref="F20:G20"/>
    <mergeCell ref="I20:J20"/>
    <mergeCell ref="O20:Q20"/>
    <mergeCell ref="O21:Q21"/>
    <mergeCell ref="F5:H5"/>
    <mergeCell ref="B19:C19"/>
    <mergeCell ref="D19:E19"/>
    <mergeCell ref="F19:G19"/>
    <mergeCell ref="I19:J19"/>
    <mergeCell ref="O19:Q19"/>
    <mergeCell ref="T19:U19"/>
    <mergeCell ref="B18:C18"/>
    <mergeCell ref="D18:E18"/>
    <mergeCell ref="F18:G18"/>
    <mergeCell ref="I18:J18"/>
    <mergeCell ref="O18:Q18"/>
    <mergeCell ref="T18:U18"/>
    <mergeCell ref="O16:Q16"/>
    <mergeCell ref="F6:H6"/>
    <mergeCell ref="F8:F9"/>
    <mergeCell ref="G8:G9"/>
    <mergeCell ref="H8:H9"/>
    <mergeCell ref="J8:J9"/>
    <mergeCell ref="K6:K7"/>
    <mergeCell ref="L6:L7"/>
    <mergeCell ref="L8:L9"/>
    <mergeCell ref="B17:C17"/>
    <mergeCell ref="D17:E17"/>
    <mergeCell ref="V12:V13"/>
    <mergeCell ref="W12:W13"/>
    <mergeCell ref="O14:Q14"/>
    <mergeCell ref="T14:U14"/>
    <mergeCell ref="O15:Q15"/>
    <mergeCell ref="T15:U15"/>
    <mergeCell ref="Y4:Z5"/>
    <mergeCell ref="O17:Q17"/>
    <mergeCell ref="T17:U17"/>
    <mergeCell ref="R9:X9"/>
    <mergeCell ref="B1:Y3"/>
    <mergeCell ref="Z1:AD3"/>
    <mergeCell ref="B4:E9"/>
    <mergeCell ref="F4:H4"/>
    <mergeCell ref="I4:L5"/>
    <mergeCell ref="M4:Q4"/>
    <mergeCell ref="M8:Q8"/>
    <mergeCell ref="AA4:AA5"/>
    <mergeCell ref="AB7:AC7"/>
    <mergeCell ref="I8:I9"/>
    <mergeCell ref="AB4:AC4"/>
    <mergeCell ref="AB5:AC5"/>
    <mergeCell ref="AB8:AC9"/>
    <mergeCell ref="AD8:AD9"/>
    <mergeCell ref="M9:Q9"/>
    <mergeCell ref="AD6:AD7"/>
    <mergeCell ref="M7:Q7"/>
    <mergeCell ref="U7:X7"/>
    <mergeCell ref="U6:X6"/>
    <mergeCell ref="Y6:Z7"/>
    <mergeCell ref="M6:Q6"/>
    <mergeCell ref="AA6:AA7"/>
    <mergeCell ref="I6:I7"/>
    <mergeCell ref="J6:J7"/>
    <mergeCell ref="AL33:AN33"/>
    <mergeCell ref="AL31:AN31"/>
    <mergeCell ref="AL30:AN30"/>
    <mergeCell ref="AL29:AN29"/>
    <mergeCell ref="AL32:AN32"/>
    <mergeCell ref="AL25:AN25"/>
    <mergeCell ref="T20:U20"/>
    <mergeCell ref="AD22:AD24"/>
    <mergeCell ref="AC25:AD26"/>
    <mergeCell ref="S33:T33"/>
    <mergeCell ref="W27:AB27"/>
    <mergeCell ref="AC27:AD27"/>
    <mergeCell ref="AF27:AJ27"/>
    <mergeCell ref="AF29:AJ29"/>
    <mergeCell ref="AF33:AJ33"/>
    <mergeCell ref="AF25:AJ26"/>
    <mergeCell ref="AC22:AC24"/>
    <mergeCell ref="T21:U21"/>
    <mergeCell ref="AC28:AD28"/>
    <mergeCell ref="AB22:AB24"/>
    <mergeCell ref="S22:Y24"/>
    <mergeCell ref="M26:AA26"/>
    <mergeCell ref="U30:V31"/>
    <mergeCell ref="U32:V32"/>
    <mergeCell ref="F17:G17"/>
    <mergeCell ref="I17:J17"/>
    <mergeCell ref="I14:J14"/>
    <mergeCell ref="AF40:AJ40"/>
    <mergeCell ref="S41:T41"/>
    <mergeCell ref="U41:V41"/>
    <mergeCell ref="W41:Y41"/>
    <mergeCell ref="Z41:AD41"/>
    <mergeCell ref="AF30:AJ30"/>
    <mergeCell ref="R22:R24"/>
    <mergeCell ref="AF39:AJ39"/>
    <mergeCell ref="W37:Y38"/>
    <mergeCell ref="AF38:AJ38"/>
    <mergeCell ref="S39:T39"/>
    <mergeCell ref="U39:V39"/>
    <mergeCell ref="W39:Y39"/>
    <mergeCell ref="Z38:AD38"/>
    <mergeCell ref="H25:J26"/>
    <mergeCell ref="S36:T36"/>
    <mergeCell ref="U36:V36"/>
    <mergeCell ref="S35:T35"/>
    <mergeCell ref="U35:V35"/>
    <mergeCell ref="S37:T37"/>
    <mergeCell ref="U37:V37"/>
    <mergeCell ref="B37:D39"/>
    <mergeCell ref="B31:D35"/>
    <mergeCell ref="H27:H31"/>
    <mergeCell ref="I27:I31"/>
    <mergeCell ref="B30:D30"/>
    <mergeCell ref="E31:G35"/>
    <mergeCell ref="AF35:AJ35"/>
    <mergeCell ref="W31:AD31"/>
    <mergeCell ref="U33:V33"/>
    <mergeCell ref="S32:T32"/>
    <mergeCell ref="W29:AB29"/>
    <mergeCell ref="S34:T34"/>
    <mergeCell ref="U34:V34"/>
    <mergeCell ref="Z39:AD39"/>
    <mergeCell ref="R30:R31"/>
    <mergeCell ref="S30:T31"/>
    <mergeCell ref="S38:T38"/>
    <mergeCell ref="U38:V38"/>
    <mergeCell ref="W30:AD30"/>
  </mergeCells>
  <dataValidations count="15">
    <dataValidation allowBlank="1" showInputMessage="1" sqref="O14:Q21 B14:H14 J32:V39 AB25:AB26 AD14:AD21 B17:E22 I14:M21 K25:L26 H32:H39 M25 S14:U21 W14:W21 Z14:AB21"/>
    <dataValidation type="decimal" allowBlank="1" showInputMessage="1" sqref="O55 AD4:AD9 M9:R9 J27:V27 I52:N57 Z1:AD2 H27:H31 I12:M12 AF27:AJ40 W29:AB29 F5:H5 F8:L9 M5:R5 M7:R7 AC27:AD28 I58:U69 U5:X5 U7:X7 I22:M24 O22:Q24 Z22:AD24 J42:V42 Z37:AD41 AA4:AA9 S22 H25 B52:H69">
      <formula1>111</formula1>
      <formula2>222</formula2>
    </dataValidation>
    <dataValidation type="list" allowBlank="1" showInputMessage="1" showErrorMessage="1" sqref="W31:AD35">
      <formula1>$AF$27:$AF$40</formula1>
    </dataValidation>
    <dataValidation type="decimal" allowBlank="1" showInputMessage="1" showErrorMessage="1" sqref="AK23:AK65536 AH41:AI41 AJ41:AJ65536 AH52:AI65536 D10 B10 U30 AL36:AN65536 S10 F6:H7 M8:R8 Y8 M4:X4 AF49:AG65536 V44:V65536 W42:W45 AF1:AI13 B1 I47:I51 F47:H48 AE1:AE1048576 N10:R11 B48:E48 Y4:Z7 I13:M13 AL23:AN24 W47:AD65536 B70:U65536 AF23:AJ26 F4:H4 I10 I4:L7 W37:Y41 M6:X6 B4:E9 H23:H24 I41:I45 B15 X43:Y45 N22:N24 Z42:AD45 W30:AD30 K44:N51 J40:V41 Z13:AD13 B23:D29 B16:H16 AB4:AC9 AO23:AS65536 K43:V43 C30:D36 B30:B37 N12:U13 V12:AD12 J43:J51 O44:U54 I27:I31 J30:S30 J28 W27:AB28 AT1:IV1048576 AJ1:AS14 E23:G36 B40:H45 E37:G39">
      <formula1>111</formula1>
      <formula2>222</formula2>
    </dataValidation>
    <dataValidation type="whole" allowBlank="1" showInputMessage="1" sqref="AH42:AH50 AF14:AF21 AH15:AH21 AJ15:AJ21 AL15:AL21 AN15:AN21 AP15:AP21 AR15:AR21">
      <formula1>111</formula1>
      <formula2>222</formula2>
    </dataValidation>
    <dataValidation type="whole" allowBlank="1" showInputMessage="1" showErrorMessage="1" sqref="AH51 AF22 AH22 AJ22 AL22 AN22 AP22 AR22">
      <formula1>111</formula1>
      <formula2>222</formula2>
    </dataValidation>
    <dataValidation type="list" allowBlank="1" showInputMessage="1" sqref="R14:R21">
      <formula1>$AH$16:$AH$22</formula1>
    </dataValidation>
    <dataValidation type="list" allowBlank="1" showInputMessage="1" showErrorMessage="1" sqref="N14:N21 I32:I39">
      <formula1>$AF$16:$AF$20</formula1>
    </dataValidation>
    <dataValidation type="list" allowBlank="1" showInputMessage="1" showErrorMessage="1" sqref="I40">
      <formula1>$AI$42:$AI$50</formula1>
    </dataValidation>
    <dataValidation type="list" allowBlank="1" showInputMessage="1" showErrorMessage="1" sqref="AC29:AD29">
      <formula1>$AJ$16:$AJ$18</formula1>
    </dataValidation>
    <dataValidation type="list" allowBlank="1" showInputMessage="1" showErrorMessage="1" sqref="D12:H12">
      <formula1>$AL$26:$AL$35</formula1>
    </dataValidation>
    <dataValidation type="list" allowBlank="1" showInputMessage="1" showErrorMessage="1" sqref="F17:G22 X14:X21">
      <formula1>$AL$16:$AL$20</formula1>
    </dataValidation>
    <dataValidation type="list" allowBlank="1" showInputMessage="1" showErrorMessage="1" sqref="H17:H22">
      <formula1>$AN$16:$AN$21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9" orientation="landscape" r:id="rId1"/>
  <headerFooter alignWithMargins="0"/>
  <ignoredErrors>
    <ignoredError sqref="I40:R40" formulaRange="1"/>
    <ignoredError sqref="R15:R1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04163c6-b68e-4c40-8e35-707a7d4f43a0" xsi:nil="true"/>
  </documentManagement>
</p:properties>
</file>

<file path=customXml/itemProps1.xml><?xml version="1.0" encoding="utf-8"?>
<ds:datastoreItem xmlns:ds="http://schemas.openxmlformats.org/officeDocument/2006/customXml" ds:itemID="{0ABDA28A-EAB3-4A36-940A-47BD978EE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EEDF8B-F945-4C97-86C7-DEC896AF62E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39F2E7-256E-4FFD-9268-1F347B6E565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72FD79-7515-4B62-9B37-419D27667807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04163c6-b68e-4c40-8e35-707a7d4f43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LOT REPORT (blank)</vt:lpstr>
      <vt:lpstr>LOT REPORT (QC sample)</vt:lpstr>
      <vt:lpstr>LOT REPORT (QA sample)</vt:lpstr>
      <vt:lpstr>'LOT REPORT (blank)'!CompactionLot1</vt:lpstr>
      <vt:lpstr>'LOT REPORT (QC sample)'!CompactionLot1</vt:lpstr>
      <vt:lpstr>CompactionLot1</vt:lpstr>
      <vt:lpstr>'LOT REPORT (blank)'!DateLaidLot1</vt:lpstr>
      <vt:lpstr>'LOT REPORT (QC sample)'!DateLaidLot1</vt:lpstr>
      <vt:lpstr>DateLaidLot1</vt:lpstr>
      <vt:lpstr>'LOT REPORT (blank)'!DesignLiftThicknessLot1</vt:lpstr>
      <vt:lpstr>'LOT REPORT (QC sample)'!DesignLiftThicknessLot1</vt:lpstr>
      <vt:lpstr>DesignLiftThicknessLot1</vt:lpstr>
      <vt:lpstr>'LOT REPORT (blank)'!Print_Area</vt:lpstr>
      <vt:lpstr>'LOT REPORT (QA sample)'!Print_Area</vt:lpstr>
      <vt:lpstr>'LOT REPORT (QC 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B.09 Lot Paving Report</dc:title>
  <dc:creator>Larry Dombrosky</dc:creator>
  <cp:lastModifiedBy>evhen.dytyniak</cp:lastModifiedBy>
  <cp:lastPrinted>2014-01-03T20:59:57Z</cp:lastPrinted>
  <dcterms:created xsi:type="dcterms:W3CDTF">2013-03-13T15:18:39Z</dcterms:created>
  <dcterms:modified xsi:type="dcterms:W3CDTF">2014-04-14T20:14:22Z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0x0101001D47C6956255BB488C429F2738D5E021</vt:lpwstr>
  </property>
</Properties>
</file>