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510" windowHeight="8385" activeTab="0"/>
  </bookViews>
  <sheets>
    <sheet name="O Intro" sheetId="1" r:id="rId1"/>
    <sheet name="1 OST" sheetId="2" r:id="rId2"/>
    <sheet name="2 Soil" sheetId="3" r:id="rId3"/>
    <sheet name="3 TDE-TAE-EI" sheetId="4" r:id="rId4"/>
  </sheets>
  <definedNames/>
  <calcPr fullCalcOnLoad="1"/>
</workbook>
</file>

<file path=xl/comments2.xml><?xml version="1.0" encoding="utf-8"?>
<comments xmlns="http://schemas.openxmlformats.org/spreadsheetml/2006/main">
  <authors>
    <author>felske</author>
  </authors>
  <commentList>
    <comment ref="B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1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2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3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4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5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6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7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8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9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9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9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9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B9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C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1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2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3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4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5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6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8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9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9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9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9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9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D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1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1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1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2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2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2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3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3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3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4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4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4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5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5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5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6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6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6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7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7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7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5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6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7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8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8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8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8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9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0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9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1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9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2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9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3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D9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4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E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F9" authorId="0">
      <text>
        <r>
          <rPr>
            <b/>
            <sz val="10"/>
            <rFont val="Tahoma"/>
            <family val="2"/>
          </rPr>
          <t>Enter site specific information
or refer to Appendix A in the Protocol "Emission Factors from Mobile Combustion Sources"</t>
        </r>
      </text>
    </comment>
    <comment ref="G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1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1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1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2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2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2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3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3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3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4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4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4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5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5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5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6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6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6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7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7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7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8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8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8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9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9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9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9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G9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H9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I9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B5" authorId="0">
      <text>
        <r>
          <rPr>
            <b/>
            <sz val="8"/>
            <rFont val="Tahoma"/>
            <family val="0"/>
          </rPr>
          <t>Fill in first year of landfilling activity</t>
        </r>
      </text>
    </comment>
  </commentList>
</comments>
</file>

<file path=xl/comments3.xml><?xml version="1.0" encoding="utf-8"?>
<comments xmlns="http://schemas.openxmlformats.org/spreadsheetml/2006/main">
  <authors>
    <author>felske</author>
  </authors>
  <commentList>
    <comment ref="B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1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2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3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4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5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6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7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3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4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5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6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7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8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89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90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91" authorId="0">
      <text>
        <r>
          <rPr>
            <b/>
            <sz val="10"/>
            <rFont val="Tahoma"/>
            <family val="2"/>
          </rPr>
          <t>-Site specific data</t>
        </r>
      </text>
    </comment>
    <comment ref="B92" authorId="0">
      <text>
        <r>
          <rPr>
            <b/>
            <sz val="10"/>
            <rFont val="Tahoma"/>
            <family val="2"/>
          </rPr>
          <t>-Site specific data</t>
        </r>
      </text>
    </comment>
    <comment ref="C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1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2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3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4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5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6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7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3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4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5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6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7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8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89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90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91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C92" authorId="0">
      <text>
        <r>
          <rPr>
            <b/>
            <sz val="10"/>
            <rFont val="Tahoma"/>
            <family val="2"/>
          </rPr>
          <t>-Enter site specific emissions
-Default parameter: 0.079 gN2O/m2a</t>
        </r>
      </text>
    </comment>
    <comment ref="D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1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2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3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4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5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6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7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2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3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4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5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6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7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8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89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90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91" authorId="0">
      <text>
        <r>
          <rPr>
            <b/>
            <sz val="10"/>
            <rFont val="Tahoma"/>
            <family val="2"/>
          </rPr>
          <t>-Formula or Calculation</t>
        </r>
      </text>
    </comment>
    <comment ref="D92" authorId="0">
      <text>
        <r>
          <rPr>
            <b/>
            <sz val="10"/>
            <rFont val="Tahoma"/>
            <family val="2"/>
          </rPr>
          <t>-Formula or Calculation</t>
        </r>
      </text>
    </comment>
  </commentList>
</comments>
</file>

<file path=xl/comments4.xml><?xml version="1.0" encoding="utf-8"?>
<comments xmlns="http://schemas.openxmlformats.org/spreadsheetml/2006/main">
  <authors>
    <author>felske</author>
  </authors>
  <commentList>
    <comment ref="D17" authorId="0">
      <text>
        <r>
          <rPr>
            <b/>
            <sz val="10"/>
            <rFont val="Tahoma"/>
            <family val="2"/>
          </rPr>
          <t>Choices:
1.Operating Cell: LFG CE= 35% 
2.Temporary Covered Cell: LFG CE= 66.5% (Range 65-68%)
3.Final Clay Covered Cell: LFG CE= 88.5% (Range 85-92%)
4.Composite Liner System: LFG CE= 93.5% (Range 90-97%)
5.User specified or Average
6.User specified (LFG Mitigation Control System</t>
        </r>
        <r>
          <rPr>
            <b/>
            <sz val="8"/>
            <rFont val="Tahoma"/>
            <family val="0"/>
          </rPr>
          <t>)</t>
        </r>
      </text>
    </comment>
    <comment ref="D21" authorId="0">
      <text>
        <r>
          <rPr>
            <b/>
            <sz val="10"/>
            <rFont val="Tahoma"/>
            <family val="2"/>
          </rPr>
          <t xml:space="preserve">Choices:
1.No subsurface LFG flow detected = 0 
2.Subsurface LFG flow detected =[value]
</t>
        </r>
      </text>
    </comment>
    <comment ref="D9" authorId="0">
      <text>
        <r>
          <rPr>
            <b/>
            <sz val="10"/>
            <rFont val="Tahoma"/>
            <family val="2"/>
          </rPr>
          <t>Site Specific Value</t>
        </r>
      </text>
    </comment>
    <comment ref="D14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18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27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29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1" authorId="0">
      <text>
        <r>
          <rPr>
            <b/>
            <sz val="10"/>
            <rFont val="Tahoma"/>
            <family val="2"/>
          </rPr>
          <t>Calculation or Formula:
When CH4 e,s is negative set equal zero</t>
        </r>
      </text>
    </comment>
    <comment ref="D34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7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28" authorId="0">
      <text>
        <r>
          <rPr>
            <b/>
            <sz val="10"/>
            <rFont val="Tahoma"/>
            <family val="2"/>
          </rPr>
          <t>Choices:
1.Managed (but not covered with aerated material), unmanaged and uncategorixed landfill: f ox= 0% 
2.Managed, covered with methane oxidizing material: f ox = 10% 
3.User specified (Data should be well documented)</t>
        </r>
      </text>
    </comment>
    <comment ref="D35" authorId="0">
      <text>
        <r>
          <rPr>
            <b/>
            <sz val="10"/>
            <rFont val="Tahoma"/>
            <family val="2"/>
          </rPr>
          <t>Choices:
1.Boiler/Steam Turbines: DE CH4= 99.8% (Range 67-99+%)
2.Gas Turbine: DE CH4= 98.2% (Range 97-99+%)
3.Flares: DE CH4= 99.7% (Range 38-99+%)
4.IC Engine: DE CH4= 86.1% (Range 25-99+%)
5.User specified (include documentation)
6.Passive venting: DE CH4= 0%</t>
        </r>
      </text>
    </comment>
    <comment ref="D23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10" authorId="0">
      <text>
        <r>
          <rPr>
            <b/>
            <sz val="10"/>
            <rFont val="Tahoma"/>
            <family val="2"/>
          </rPr>
          <t>Site Specific Value</t>
        </r>
      </text>
    </comment>
    <comment ref="D11" authorId="0">
      <text>
        <r>
          <rPr>
            <b/>
            <sz val="10"/>
            <rFont val="Tahoma"/>
            <family val="2"/>
          </rPr>
          <t>Constant Density of CH4 @ 1.013 bar and 15</t>
        </r>
        <r>
          <rPr>
            <b/>
            <sz val="10"/>
            <rFont val="Arial"/>
            <family val="0"/>
          </rPr>
          <t>°</t>
        </r>
        <r>
          <rPr>
            <b/>
            <sz val="7.5"/>
            <rFont val="Tahoma"/>
            <family val="2"/>
          </rPr>
          <t>C</t>
        </r>
      </text>
    </comment>
    <comment ref="D13" authorId="0">
      <text>
        <r>
          <rPr>
            <b/>
            <sz val="10"/>
            <rFont val="Tahoma"/>
            <family val="2"/>
          </rPr>
          <t>Constant Density of CO2 @ 1.013 bar and 15</t>
        </r>
        <r>
          <rPr>
            <b/>
            <sz val="10"/>
            <rFont val="Arial"/>
            <family val="0"/>
          </rPr>
          <t>°</t>
        </r>
        <r>
          <rPr>
            <b/>
            <sz val="7.5"/>
            <rFont val="Tahoma"/>
            <family val="2"/>
          </rPr>
          <t>C</t>
        </r>
      </text>
    </comment>
    <comment ref="D49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40" authorId="0">
      <text>
        <r>
          <rPr>
            <b/>
            <sz val="10"/>
            <rFont val="Tahoma"/>
            <family val="2"/>
          </rPr>
          <t>Site specific value, to generate use worksheet 1OST</t>
        </r>
      </text>
    </comment>
    <comment ref="D41" authorId="0">
      <text>
        <r>
          <rPr>
            <b/>
            <sz val="10"/>
            <rFont val="Tahoma"/>
            <family val="2"/>
          </rPr>
          <t>Site specific value, to generate use worksheet 1OST</t>
        </r>
      </text>
    </comment>
    <comment ref="D42" authorId="0">
      <text>
        <r>
          <rPr>
            <b/>
            <sz val="10"/>
            <rFont val="Tahoma"/>
            <family val="2"/>
          </rPr>
          <t>Site specific value, to generate use worksheet 1OST</t>
        </r>
      </text>
    </comment>
    <comment ref="D44" authorId="0">
      <text>
        <r>
          <rPr>
            <b/>
            <sz val="10"/>
            <rFont val="Tahoma"/>
            <family val="2"/>
          </rPr>
          <t>Site specific value, to generate use worksheet 2Soil</t>
        </r>
      </text>
    </comment>
    <comment ref="D22" authorId="0">
      <text>
        <r>
          <rPr>
            <b/>
            <sz val="10"/>
            <rFont val="Tahoma"/>
            <family val="2"/>
          </rPr>
          <t xml:space="preserve">Choices:
1.No subsurface LFG flow detected = 0 
2.Subsurface LFG flow detected =[value]
</t>
        </r>
      </text>
    </comment>
    <comment ref="D12" authorId="0">
      <text>
        <r>
          <rPr>
            <b/>
            <sz val="10"/>
            <rFont val="Tahoma"/>
            <family val="2"/>
          </rPr>
          <t>Site Specific Value</t>
        </r>
      </text>
    </comment>
    <comment ref="D15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19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24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0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2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6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38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46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47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48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1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2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3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4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6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D58" authorId="0">
      <text>
        <r>
          <rPr>
            <b/>
            <sz val="10"/>
            <rFont val="Tahoma"/>
            <family val="2"/>
          </rPr>
          <t>Calculation or Formula</t>
        </r>
      </text>
    </comment>
    <comment ref="B6" authorId="0">
      <text>
        <r>
          <rPr>
            <b/>
            <sz val="8"/>
            <rFont val="Tahoma"/>
            <family val="0"/>
          </rPr>
          <t>Put in the year of consideration</t>
        </r>
      </text>
    </comment>
  </commentList>
</comments>
</file>

<file path=xl/sharedStrings.xml><?xml version="1.0" encoding="utf-8"?>
<sst xmlns="http://schemas.openxmlformats.org/spreadsheetml/2006/main" count="182" uniqueCount="103">
  <si>
    <t>Year</t>
  </si>
  <si>
    <r>
      <t>[t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/a]</t>
    </r>
  </si>
  <si>
    <r>
      <t>[t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/a]</t>
    </r>
  </si>
  <si>
    <t>[-]</t>
  </si>
  <si>
    <t>[%]</t>
  </si>
  <si>
    <t>Fuel</t>
  </si>
  <si>
    <t>Consumption</t>
  </si>
  <si>
    <t>[l/a]</t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</si>
  <si>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Emissions</t>
    </r>
  </si>
  <si>
    <t>[g/l]</t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</si>
  <si>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Emissions</t>
    </r>
  </si>
  <si>
    <r>
      <t>[t CH</t>
    </r>
    <r>
      <rPr>
        <vertAlign val="subscript"/>
        <sz val="8"/>
        <rFont val="Arial Narrow"/>
        <family val="2"/>
      </rPr>
      <t>4</t>
    </r>
    <r>
      <rPr>
        <sz val="8"/>
        <rFont val="Arial Narrow"/>
        <family val="2"/>
      </rPr>
      <t>/a]</t>
    </r>
  </si>
  <si>
    <r>
      <t>[t CO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/a]</t>
    </r>
  </si>
  <si>
    <r>
      <t>[m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</si>
  <si>
    <t>Step</t>
  </si>
  <si>
    <t>Description</t>
  </si>
  <si>
    <t>Substeps</t>
  </si>
  <si>
    <t>Value</t>
  </si>
  <si>
    <t>Unit</t>
  </si>
  <si>
    <t>a</t>
  </si>
  <si>
    <t>b</t>
  </si>
  <si>
    <t>c</t>
  </si>
  <si>
    <t>d</t>
  </si>
  <si>
    <t>e</t>
  </si>
  <si>
    <t>f</t>
  </si>
  <si>
    <t>Determine "Methane Oxidation Factor": f ox</t>
  </si>
  <si>
    <r>
      <t>[t/m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]</t>
    </r>
  </si>
  <si>
    <r>
      <t>[t 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O/a]</t>
    </r>
  </si>
  <si>
    <r>
      <t>"Methane Emitted from the Landfill":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</t>
    </r>
  </si>
  <si>
    <r>
      <t>"Carbon Dioxide Emitted from the Landfill":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</t>
    </r>
  </si>
  <si>
    <r>
      <t>"Nitrous Oxides Emitted from the Landfill": 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0 e</t>
    </r>
  </si>
  <si>
    <t>Landfill Start:</t>
  </si>
  <si>
    <t>[Vol.-%]</t>
  </si>
  <si>
    <t>g</t>
  </si>
  <si>
    <r>
      <t xml:space="preserve">Determine "LFG Flow from LFG Collection System": Q </t>
    </r>
    <r>
      <rPr>
        <vertAlign val="subscript"/>
        <sz val="12"/>
        <rFont val="Arial Narrow"/>
        <family val="2"/>
      </rPr>
      <t>LFG</t>
    </r>
  </si>
  <si>
    <r>
      <t>[m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/a]</t>
    </r>
  </si>
  <si>
    <r>
      <t>Determine "Density of Methane":  δ</t>
    </r>
    <r>
      <rPr>
        <vertAlign val="subscript"/>
        <sz val="12"/>
        <rFont val="Arial Narrow"/>
        <family val="2"/>
      </rPr>
      <t>CH4</t>
    </r>
  </si>
  <si>
    <r>
      <t>Determine "Landfill Gas Collection Efficiency": LFG</t>
    </r>
    <r>
      <rPr>
        <vertAlign val="subscript"/>
        <sz val="12"/>
        <rFont val="Arial Narrow"/>
        <family val="2"/>
      </rPr>
      <t>CE</t>
    </r>
  </si>
  <si>
    <r>
      <t xml:space="preserve">Determine "Methane Destruction Efficiency" DE </t>
    </r>
    <r>
      <rPr>
        <vertAlign val="subscript"/>
        <sz val="12"/>
        <rFont val="Arial Narrow"/>
        <family val="2"/>
      </rPr>
      <t>CH4</t>
    </r>
  </si>
  <si>
    <r>
      <t xml:space="preserve">Determine "Fraction of Methane in LFG": F </t>
    </r>
    <r>
      <rPr>
        <vertAlign val="subscript"/>
        <sz val="12"/>
        <rFont val="Arial Narrow"/>
        <family val="2"/>
      </rPr>
      <t>CH4</t>
    </r>
  </si>
  <si>
    <r>
      <t xml:space="preserve">Determine "Fraction of Carbon Dioxide in LFG": F </t>
    </r>
    <r>
      <rPr>
        <vertAlign val="subscript"/>
        <sz val="12"/>
        <rFont val="Arial Narrow"/>
        <family val="2"/>
      </rPr>
      <t>CO2</t>
    </r>
  </si>
  <si>
    <r>
      <t>Determine "Methane Emitted from the Waste into the Capping System":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e,w,s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</si>
  <si>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r,o = f ox *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e,w,s</t>
    </r>
  </si>
  <si>
    <r>
      <t>"Methane Collected":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r,c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</si>
  <si>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e,conv =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r,c *DE</t>
    </r>
    <r>
      <rPr>
        <vertAlign val="subscript"/>
        <sz val="12"/>
        <rFont val="Arial Narrow"/>
        <family val="2"/>
      </rPr>
      <t>CH4</t>
    </r>
    <r>
      <rPr>
        <sz val="12"/>
        <rFont val="Arial Narrow"/>
        <family val="2"/>
      </rPr>
      <t>*2.74271</t>
    </r>
  </si>
  <si>
    <r>
      <t>Determine "Carbon Dioxide Emitted from On Site Transporation":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e,t</t>
    </r>
  </si>
  <si>
    <r>
      <t>Determine "Methane Emitted from On Site Transporation":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e,t</t>
    </r>
  </si>
  <si>
    <r>
      <t>Determine "Nitrous Oxide Emitted from On Site Transporation": 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 e,t</t>
    </r>
  </si>
  <si>
    <r>
      <t>Determine "LFG Collected"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r,c +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r,c</t>
    </r>
  </si>
  <si>
    <r>
      <t>Determine "LFG Emitted from the Waste, which is not collected or stored":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e,w +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e,w</t>
    </r>
  </si>
  <si>
    <r>
      <t>Determine "LFG Emitted over the Landfill Surface":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e,s +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e,s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</si>
  <si>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e,s =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e,w,s -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r,o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</si>
  <si>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e,s =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e,w+CO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e,o</t>
    </r>
  </si>
  <si>
    <r>
      <t>Determine "LFG Emitted after LFG Control System":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e,c +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e,c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</si>
  <si>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e,c = (1-DE</t>
    </r>
    <r>
      <rPr>
        <vertAlign val="subscript"/>
        <sz val="12"/>
        <rFont val="Arial Narrow"/>
        <family val="2"/>
      </rPr>
      <t>CH4</t>
    </r>
    <r>
      <rPr>
        <sz val="12"/>
        <rFont val="Arial Narrow"/>
        <family val="2"/>
      </rPr>
      <t>)*CH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r,c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</si>
  <si>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e,c =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r,c +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 conv</t>
    </r>
  </si>
  <si>
    <r>
      <t>Determine "SG Emitted from On Site Transportation":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e,t +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e,t + N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>0 e,t</t>
    </r>
  </si>
  <si>
    <r>
      <t>[t CO</t>
    </r>
    <r>
      <rPr>
        <vertAlign val="subscript"/>
        <sz val="12"/>
        <rFont val="Arial Narrow"/>
        <family val="2"/>
      </rPr>
      <t>2equiv.</t>
    </r>
    <r>
      <rPr>
        <sz val="12"/>
        <rFont val="Arial Narrow"/>
        <family val="2"/>
      </rPr>
      <t>/a]</t>
    </r>
  </si>
  <si>
    <r>
      <t>Determine "Methane Oxidized":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r,o and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e,s</t>
    </r>
  </si>
  <si>
    <r>
      <t>Determine "Density of Carbon Dioxide":  δ</t>
    </r>
    <r>
      <rPr>
        <vertAlign val="subscript"/>
        <sz val="12"/>
        <rFont val="Arial Narrow"/>
        <family val="2"/>
      </rPr>
      <t>CO2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</si>
  <si>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 = (CH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r,c/LFG</t>
    </r>
    <r>
      <rPr>
        <vertAlign val="subscript"/>
        <sz val="12"/>
        <rFont val="Arial Narrow"/>
        <family val="2"/>
      </rPr>
      <t xml:space="preserve">CE </t>
    </r>
    <r>
      <rPr>
        <sz val="12"/>
        <rFont val="Arial Narrow"/>
        <family val="2"/>
      </rPr>
      <t>)-CH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r,c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</si>
  <si>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r,c = Q</t>
    </r>
    <r>
      <rPr>
        <vertAlign val="subscript"/>
        <sz val="12"/>
        <rFont val="Arial Narrow"/>
        <family val="2"/>
      </rPr>
      <t>LFG</t>
    </r>
    <r>
      <rPr>
        <sz val="12"/>
        <rFont val="Arial Narrow"/>
        <family val="2"/>
      </rPr>
      <t xml:space="preserve"> * F * δ</t>
    </r>
    <r>
      <rPr>
        <vertAlign val="subscript"/>
        <sz val="12"/>
        <rFont val="Arial Narrow"/>
        <family val="2"/>
      </rPr>
      <t>CH4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</si>
  <si>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r,c = Q</t>
    </r>
    <r>
      <rPr>
        <vertAlign val="subscript"/>
        <sz val="12"/>
        <rFont val="Arial Narrow"/>
        <family val="2"/>
      </rPr>
      <t>LFG</t>
    </r>
    <r>
      <rPr>
        <sz val="12"/>
        <rFont val="Arial Narrow"/>
        <family val="2"/>
      </rPr>
      <t xml:space="preserve"> * F * δ</t>
    </r>
    <r>
      <rPr>
        <vertAlign val="subscript"/>
        <sz val="12"/>
        <rFont val="Arial Narrow"/>
        <family val="2"/>
      </rPr>
      <t>CO2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</si>
  <si>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e,w = (CO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r,c/LFG</t>
    </r>
    <r>
      <rPr>
        <vertAlign val="subscript"/>
        <sz val="12"/>
        <rFont val="Arial Narrow"/>
        <family val="2"/>
      </rPr>
      <t xml:space="preserve">CE </t>
    </r>
    <r>
      <rPr>
        <sz val="12"/>
        <rFont val="Arial Narrow"/>
        <family val="2"/>
      </rPr>
      <t>)-CO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r,c</t>
    </r>
  </si>
  <si>
    <r>
      <t>Determine "Methane Emitted from the Waste into the Base Liner":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e,w,ss</t>
    </r>
  </si>
  <si>
    <r>
      <t>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e,ss =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e,w,ss</t>
    </r>
  </si>
  <si>
    <r>
      <t>Determine "LFG Emitted from the Waste into the Base Liner": CH</t>
    </r>
    <r>
      <rPr>
        <u val="single"/>
        <vertAlign val="subscript"/>
        <sz val="12"/>
        <rFont val="Arial Narrow"/>
        <family val="2"/>
      </rPr>
      <t>4</t>
    </r>
    <r>
      <rPr>
        <u val="single"/>
        <sz val="12"/>
        <rFont val="Arial Narrow"/>
        <family val="2"/>
      </rPr>
      <t xml:space="preserve"> e,ss +_ CO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 xml:space="preserve"> e,ss</t>
    </r>
  </si>
  <si>
    <r>
      <t>Determine "Carbon Dioxide Emitted from the Waste into the Base Liner":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e,w,ss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</si>
  <si>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e,ss = 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e,w,ss</t>
    </r>
  </si>
  <si>
    <r>
      <t>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 Emissions</t>
    </r>
  </si>
  <si>
    <r>
      <t>[t N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O/a]</t>
    </r>
  </si>
  <si>
    <r>
      <t>[g N</t>
    </r>
    <r>
      <rPr>
        <vertAlign val="subscript"/>
        <sz val="8"/>
        <rFont val="Arial Narrow"/>
        <family val="2"/>
      </rPr>
      <t>2</t>
    </r>
    <r>
      <rPr>
        <sz val="8"/>
        <rFont val="Arial Narrow"/>
        <family val="2"/>
      </rPr>
      <t>O/m2*a]</t>
    </r>
  </si>
  <si>
    <t xml:space="preserve">Determine "Total Direct Emissions from Landfill": TDE </t>
  </si>
  <si>
    <r>
      <t>TDE = (CH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e *GWP</t>
    </r>
    <r>
      <rPr>
        <vertAlign val="subscript"/>
        <sz val="12"/>
        <rFont val="Arial Narrow"/>
        <family val="2"/>
      </rPr>
      <t>CH4)</t>
    </r>
    <r>
      <rPr>
        <sz val="12"/>
        <rFont val="Arial Narrow"/>
        <family val="2"/>
      </rPr>
      <t>+(CO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e*GWP</t>
    </r>
    <r>
      <rPr>
        <vertAlign val="subscript"/>
        <sz val="12"/>
        <rFont val="Arial Narrow"/>
        <family val="2"/>
      </rPr>
      <t>CO2)</t>
    </r>
    <r>
      <rPr>
        <sz val="12"/>
        <rFont val="Arial Narrow"/>
        <family val="2"/>
      </rPr>
      <t>+(N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Oe*GWP</t>
    </r>
    <r>
      <rPr>
        <vertAlign val="subscript"/>
        <sz val="12"/>
        <rFont val="Arial Narrow"/>
        <family val="2"/>
      </rPr>
      <t>N2O</t>
    </r>
    <r>
      <rPr>
        <sz val="12"/>
        <rFont val="Arial Narrow"/>
        <family val="2"/>
      </rPr>
      <t>)</t>
    </r>
  </si>
  <si>
    <t>Determine "Total Annual Emissions from Landfill": TAE</t>
  </si>
  <si>
    <r>
      <t>TAE = (CH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e *GWP</t>
    </r>
    <r>
      <rPr>
        <vertAlign val="subscript"/>
        <sz val="12"/>
        <rFont val="Arial Narrow"/>
        <family val="2"/>
      </rPr>
      <t>CH4)</t>
    </r>
    <r>
      <rPr>
        <sz val="12"/>
        <rFont val="Arial Narrow"/>
        <family val="2"/>
      </rPr>
      <t>+(CO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e*GWP</t>
    </r>
    <r>
      <rPr>
        <vertAlign val="subscript"/>
        <sz val="12"/>
        <rFont val="Arial Narrow"/>
        <family val="2"/>
      </rPr>
      <t>CO2)</t>
    </r>
    <r>
      <rPr>
        <sz val="12"/>
        <rFont val="Arial Narrow"/>
        <family val="2"/>
      </rPr>
      <t>+(N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Oe*GWP</t>
    </r>
    <r>
      <rPr>
        <vertAlign val="subscript"/>
        <sz val="12"/>
        <rFont val="Arial Narrow"/>
        <family val="2"/>
      </rPr>
      <t>N2O</t>
    </r>
    <r>
      <rPr>
        <sz val="12"/>
        <rFont val="Arial Narrow"/>
        <family val="2"/>
      </rPr>
      <t>)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</si>
  <si>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e,o = 0.85*2.74271*CH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 xml:space="preserve"> r,o</t>
    </r>
  </si>
  <si>
    <r>
      <t>[t CO</t>
    </r>
    <r>
      <rPr>
        <vertAlign val="subscript"/>
        <sz val="12"/>
        <rFont val="Arial Narrow"/>
        <family val="2"/>
      </rPr>
      <t>2equiv.</t>
    </r>
    <r>
      <rPr>
        <sz val="12"/>
        <rFont val="Arial Narrow"/>
        <family val="2"/>
      </rPr>
      <t>/t CH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]</t>
    </r>
  </si>
  <si>
    <t>"Production from the Landfill": P</t>
  </si>
  <si>
    <t>Area of Final Cover</t>
  </si>
  <si>
    <t>Determine "Emissions Intensity from Landfill" Total: EI</t>
  </si>
  <si>
    <t>"Emissions Intensity from Landfill" Total: EI</t>
  </si>
  <si>
    <t>Determine "Production from Landfill" Total: P</t>
  </si>
  <si>
    <t>Landfill with LFG Collection System - Determination of TDE, TAE, and EI</t>
  </si>
  <si>
    <t>Step 1:</t>
  </si>
  <si>
    <t>Step 2:</t>
  </si>
  <si>
    <t>Step 3:</t>
  </si>
  <si>
    <t>No Data entry, Data  field is equipped with or linked to formula or calculations</t>
  </si>
  <si>
    <t>Site specific data can be entered manually</t>
  </si>
  <si>
    <t>Field Pattern</t>
  </si>
  <si>
    <t>Data entry by user</t>
  </si>
  <si>
    <t>Calculate On-site Transportation Emission for Landfill and specific Year (1 OST)</t>
  </si>
  <si>
    <t>Calculate Nitrous Oxide Emissions from Soil for Landfill and specific Year (2 Soil)</t>
  </si>
  <si>
    <t>Calculate TDE, TAE, and EI for Landfill and specific Year (3 TDE-TAE-EI)</t>
  </si>
  <si>
    <t>Sub Steps:</t>
  </si>
  <si>
    <t>Fill in area of landfill with final cover</t>
  </si>
  <si>
    <r>
      <t>Enter default or site specific N</t>
    </r>
    <r>
      <rPr>
        <b/>
        <vertAlign val="subscript"/>
        <sz val="12"/>
        <rFont val="Arial Narrow"/>
        <family val="2"/>
      </rPr>
      <t>2</t>
    </r>
    <r>
      <rPr>
        <b/>
        <sz val="12"/>
        <rFont val="Arial Narrow"/>
        <family val="2"/>
      </rPr>
      <t>O emission factor</t>
    </r>
  </si>
  <si>
    <t>Fill in site specific or default values in the yellow cells</t>
  </si>
  <si>
    <t>Enter year you want to calculate your emissions for (Cell B6)</t>
  </si>
  <si>
    <t>Fill in fuel specs, annual consumption, and respective emission factors (Appendix A of protocol)</t>
  </si>
  <si>
    <t>Fill in first year of landfilling activity (Cell B5)</t>
  </si>
  <si>
    <r>
      <t>Determine "Nitrous Oxides Emitted from Landfill Surface": N</t>
    </r>
    <r>
      <rPr>
        <u val="single"/>
        <vertAlign val="subscript"/>
        <sz val="12"/>
        <rFont val="Arial Narrow"/>
        <family val="2"/>
      </rPr>
      <t>2</t>
    </r>
    <r>
      <rPr>
        <u val="single"/>
        <sz val="12"/>
        <rFont val="Arial Narrow"/>
        <family val="2"/>
      </rPr>
      <t>0 e,s</t>
    </r>
  </si>
  <si>
    <r>
      <t>Determine "Nitrous Oxide Emitted from Landfill Surface": N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 e,s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</si>
</sst>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"/>
    <numFmt numFmtId="179" formatCode="0.0%"/>
    <numFmt numFmtId="180" formatCode="0.0000"/>
    <numFmt numFmtId="181" formatCode="0.000"/>
    <numFmt numFmtId="182" formatCode="0.00000"/>
    <numFmt numFmtId="183" formatCode="0.000E+00"/>
    <numFmt numFmtId="184" formatCode="#,##0.0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vertAlign val="subscript"/>
      <sz val="12"/>
      <name val="Arial Narrow"/>
      <family val="2"/>
    </font>
    <font>
      <vertAlign val="subscript"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12"/>
      <name val="Arial Narrow"/>
      <family val="2"/>
    </font>
    <font>
      <b/>
      <sz val="10"/>
      <name val="Tahoma"/>
      <family val="2"/>
    </font>
    <font>
      <sz val="14"/>
      <name val="Arial Narrow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7.5"/>
      <name val="Tahoma"/>
      <family val="2"/>
    </font>
    <font>
      <u val="single"/>
      <sz val="12"/>
      <name val="Arial Narrow"/>
      <family val="2"/>
    </font>
    <font>
      <u val="single"/>
      <vertAlign val="subscript"/>
      <sz val="12"/>
      <name val="Arial Narrow"/>
      <family val="2"/>
    </font>
    <font>
      <sz val="12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vertAlign val="subscript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9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4" fontId="5" fillId="33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 vertical="center"/>
    </xf>
    <xf numFmtId="0" fontId="5" fillId="33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4" fontId="5" fillId="33" borderId="12" xfId="0" applyNumberFormat="1" applyFont="1" applyFill="1" applyBorder="1" applyAlignment="1" applyProtection="1">
      <alignment horizontal="center"/>
      <protection locked="0"/>
    </xf>
    <xf numFmtId="177" fontId="5" fillId="33" borderId="12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18" fillId="36" borderId="12" xfId="0" applyFont="1" applyFill="1" applyBorder="1" applyAlignment="1">
      <alignment horizontal="centerContinuous" vertical="center"/>
    </xf>
    <xf numFmtId="0" fontId="0" fillId="36" borderId="12" xfId="0" applyFill="1" applyBorder="1" applyAlignment="1">
      <alignment horizontal="centerContinuous" vertical="center"/>
    </xf>
    <xf numFmtId="0" fontId="11" fillId="36" borderId="12" xfId="0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19" fillId="37" borderId="16" xfId="0" applyFont="1" applyFill="1" applyBorder="1" applyAlignment="1">
      <alignment horizontal="center"/>
    </xf>
    <xf numFmtId="0" fontId="19" fillId="37" borderId="0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19" fillId="37" borderId="18" xfId="0" applyFont="1" applyFill="1" applyBorder="1" applyAlignment="1">
      <alignment horizontal="center"/>
    </xf>
    <xf numFmtId="0" fontId="19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7.8515625" style="0" customWidth="1"/>
    <col min="2" max="2" width="147.00390625" style="0" customWidth="1"/>
  </cols>
  <sheetData>
    <row r="1" spans="1:2" ht="30" customHeight="1">
      <c r="A1" s="45" t="s">
        <v>83</v>
      </c>
      <c r="B1" s="46"/>
    </row>
    <row r="2" spans="1:2" ht="30" customHeight="1">
      <c r="A2" s="48" t="s">
        <v>84</v>
      </c>
      <c r="B2" s="47" t="s">
        <v>91</v>
      </c>
    </row>
    <row r="3" spans="1:2" ht="30" customHeight="1">
      <c r="A3" s="48" t="s">
        <v>85</v>
      </c>
      <c r="B3" s="47" t="s">
        <v>92</v>
      </c>
    </row>
    <row r="4" spans="1:2" ht="30" customHeight="1">
      <c r="A4" s="48" t="s">
        <v>86</v>
      </c>
      <c r="B4" s="47" t="s">
        <v>93</v>
      </c>
    </row>
    <row r="5" spans="1:2" ht="12" customHeight="1">
      <c r="A5" s="41"/>
      <c r="B5" s="41"/>
    </row>
    <row r="6" spans="1:2" ht="30" customHeight="1">
      <c r="A6" s="40" t="s">
        <v>89</v>
      </c>
      <c r="B6" s="41"/>
    </row>
    <row r="7" spans="1:2" ht="30" customHeight="1">
      <c r="A7" s="41"/>
      <c r="B7" s="42" t="s">
        <v>87</v>
      </c>
    </row>
    <row r="8" spans="1:2" ht="30" customHeight="1">
      <c r="A8" s="43"/>
      <c r="B8" s="42" t="s">
        <v>88</v>
      </c>
    </row>
    <row r="9" spans="1:2" ht="30" customHeight="1">
      <c r="A9" s="44"/>
      <c r="B9" s="42" t="s">
        <v>90</v>
      </c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sheetProtection password="86AF" sheet="1" objects="1" scenarios="1"/>
  <printOptions/>
  <pageMargins left="0.75" right="0.75" top="1" bottom="1" header="0.4" footer="0.5"/>
  <pageSetup fitToHeight="0" fitToWidth="1" horizontalDpi="600" verticalDpi="600" orientation="portrait" scale="83" r:id="rId2"/>
  <headerFooter alignWithMargins="0">
    <oddHeader>&amp;L&amp;G</oddHeader>
    <oddFooter>&amp;L&amp;8Jun 2017
&amp;C&amp;8Landfill with LFG Collection System
© 2017 Government of Alberta&amp;R&amp;8Page &amp;P of &amp;N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9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22" sqref="D22"/>
    </sheetView>
  </sheetViews>
  <sheetFormatPr defaultColWidth="9.140625" defaultRowHeight="12.75"/>
  <cols>
    <col min="1" max="1" width="11.8515625" style="3" customWidth="1"/>
    <col min="2" max="2" width="16.8515625" style="3" customWidth="1"/>
    <col min="3" max="3" width="13.7109375" style="3" customWidth="1"/>
    <col min="4" max="4" width="14.00390625" style="3" customWidth="1"/>
    <col min="5" max="5" width="14.8515625" style="3" customWidth="1"/>
    <col min="6" max="6" width="17.140625" style="3" customWidth="1"/>
    <col min="7" max="8" width="15.28125" style="3" customWidth="1"/>
    <col min="9" max="9" width="16.140625" style="3" customWidth="1"/>
    <col min="10" max="16384" width="9.140625" style="3" customWidth="1"/>
  </cols>
  <sheetData>
    <row r="1" spans="1:9" ht="15.75">
      <c r="A1" s="51" t="s">
        <v>94</v>
      </c>
      <c r="B1" s="52"/>
      <c r="C1" s="52"/>
      <c r="D1" s="52"/>
      <c r="E1" s="52"/>
      <c r="F1" s="52"/>
      <c r="G1" s="52"/>
      <c r="H1" s="52"/>
      <c r="I1" s="53"/>
    </row>
    <row r="2" spans="1:9" ht="15.75">
      <c r="A2" s="54">
        <v>1</v>
      </c>
      <c r="B2" s="55" t="s">
        <v>100</v>
      </c>
      <c r="C2" s="60"/>
      <c r="D2" s="60"/>
      <c r="E2" s="60"/>
      <c r="F2" s="60"/>
      <c r="G2" s="60"/>
      <c r="H2" s="60"/>
      <c r="I2" s="56"/>
    </row>
    <row r="3" spans="1:9" ht="16.5" thickBot="1">
      <c r="A3" s="57">
        <v>2</v>
      </c>
      <c r="B3" s="58" t="s">
        <v>99</v>
      </c>
      <c r="C3" s="61"/>
      <c r="D3" s="61"/>
      <c r="E3" s="61"/>
      <c r="F3" s="61"/>
      <c r="G3" s="61"/>
      <c r="H3" s="61"/>
      <c r="I3" s="59"/>
    </row>
    <row r="4" ht="15.75"/>
    <row r="5" spans="1:2" ht="15.75">
      <c r="A5" s="3" t="s">
        <v>31</v>
      </c>
      <c r="B5" s="35"/>
    </row>
    <row r="6" ht="15.75"/>
    <row r="7" spans="1:9" ht="15" customHeight="1">
      <c r="A7" s="2" t="s">
        <v>0</v>
      </c>
      <c r="B7" s="2" t="s">
        <v>5</v>
      </c>
      <c r="C7" s="2" t="s">
        <v>6</v>
      </c>
      <c r="D7" s="2" t="s">
        <v>8</v>
      </c>
      <c r="E7" s="2" t="s">
        <v>10</v>
      </c>
      <c r="F7" s="2" t="s">
        <v>69</v>
      </c>
      <c r="G7" s="2" t="s">
        <v>8</v>
      </c>
      <c r="H7" s="2" t="s">
        <v>10</v>
      </c>
      <c r="I7" s="2" t="s">
        <v>69</v>
      </c>
    </row>
    <row r="8" spans="1:9" ht="15" customHeight="1">
      <c r="A8" s="1" t="s">
        <v>3</v>
      </c>
      <c r="B8" s="1" t="s">
        <v>3</v>
      </c>
      <c r="C8" s="1" t="s">
        <v>7</v>
      </c>
      <c r="D8" s="1" t="s">
        <v>9</v>
      </c>
      <c r="E8" s="1" t="s">
        <v>9</v>
      </c>
      <c r="F8" s="1" t="s">
        <v>9</v>
      </c>
      <c r="G8" s="1" t="s">
        <v>12</v>
      </c>
      <c r="H8" s="1" t="s">
        <v>11</v>
      </c>
      <c r="I8" s="1" t="s">
        <v>70</v>
      </c>
    </row>
    <row r="9" spans="1:9" ht="15" customHeight="1">
      <c r="A9" s="2">
        <f>B5</f>
        <v>0</v>
      </c>
      <c r="B9" s="35"/>
      <c r="C9" s="36"/>
      <c r="D9" s="37"/>
      <c r="E9" s="37"/>
      <c r="F9" s="37"/>
      <c r="G9" s="2">
        <f>C9*D9/1000000</f>
        <v>0</v>
      </c>
      <c r="H9" s="2">
        <f>C9*E9/1000000</f>
        <v>0</v>
      </c>
      <c r="I9" s="2">
        <f>C9*F9/1000000</f>
        <v>0</v>
      </c>
    </row>
    <row r="10" spans="1:9" ht="15" customHeight="1">
      <c r="A10" s="2">
        <f>A9+1</f>
        <v>1</v>
      </c>
      <c r="B10" s="35"/>
      <c r="C10" s="36"/>
      <c r="D10" s="37"/>
      <c r="E10" s="37"/>
      <c r="F10" s="37"/>
      <c r="G10" s="2">
        <f aca="true" t="shared" si="0" ref="G10:G73">C10*D10/1000000</f>
        <v>0</v>
      </c>
      <c r="H10" s="2">
        <f aca="true" t="shared" si="1" ref="H10:H73">C10*E10/1000000</f>
        <v>0</v>
      </c>
      <c r="I10" s="2">
        <f aca="true" t="shared" si="2" ref="I10:I73">C10*F10/1000000</f>
        <v>0</v>
      </c>
    </row>
    <row r="11" spans="1:9" ht="15" customHeight="1">
      <c r="A11" s="2">
        <f aca="true" t="shared" si="3" ref="A11:A74">A10+1</f>
        <v>2</v>
      </c>
      <c r="B11" s="35"/>
      <c r="C11" s="36"/>
      <c r="D11" s="37"/>
      <c r="E11" s="37"/>
      <c r="F11" s="37"/>
      <c r="G11" s="2">
        <f t="shared" si="0"/>
        <v>0</v>
      </c>
      <c r="H11" s="2">
        <f t="shared" si="1"/>
        <v>0</v>
      </c>
      <c r="I11" s="2">
        <f t="shared" si="2"/>
        <v>0</v>
      </c>
    </row>
    <row r="12" spans="1:9" ht="15" customHeight="1">
      <c r="A12" s="2">
        <f t="shared" si="3"/>
        <v>3</v>
      </c>
      <c r="B12" s="35"/>
      <c r="C12" s="36"/>
      <c r="D12" s="37"/>
      <c r="E12" s="37"/>
      <c r="F12" s="37"/>
      <c r="G12" s="2">
        <f t="shared" si="0"/>
        <v>0</v>
      </c>
      <c r="H12" s="2">
        <f t="shared" si="1"/>
        <v>0</v>
      </c>
      <c r="I12" s="2">
        <f t="shared" si="2"/>
        <v>0</v>
      </c>
    </row>
    <row r="13" spans="1:9" ht="15" customHeight="1">
      <c r="A13" s="2">
        <f t="shared" si="3"/>
        <v>4</v>
      </c>
      <c r="B13" s="35"/>
      <c r="C13" s="36"/>
      <c r="D13" s="37"/>
      <c r="E13" s="37"/>
      <c r="F13" s="37"/>
      <c r="G13" s="2">
        <f t="shared" si="0"/>
        <v>0</v>
      </c>
      <c r="H13" s="2">
        <f t="shared" si="1"/>
        <v>0</v>
      </c>
      <c r="I13" s="2">
        <f t="shared" si="2"/>
        <v>0</v>
      </c>
    </row>
    <row r="14" spans="1:9" ht="15" customHeight="1">
      <c r="A14" s="2">
        <f t="shared" si="3"/>
        <v>5</v>
      </c>
      <c r="B14" s="35"/>
      <c r="C14" s="36"/>
      <c r="D14" s="37"/>
      <c r="E14" s="37"/>
      <c r="F14" s="37"/>
      <c r="G14" s="2">
        <f t="shared" si="0"/>
        <v>0</v>
      </c>
      <c r="H14" s="2">
        <f t="shared" si="1"/>
        <v>0</v>
      </c>
      <c r="I14" s="2">
        <f t="shared" si="2"/>
        <v>0</v>
      </c>
    </row>
    <row r="15" spans="1:9" ht="15" customHeight="1">
      <c r="A15" s="2">
        <f t="shared" si="3"/>
        <v>6</v>
      </c>
      <c r="B15" s="35"/>
      <c r="C15" s="36"/>
      <c r="D15" s="37"/>
      <c r="E15" s="37"/>
      <c r="F15" s="37"/>
      <c r="G15" s="2">
        <f t="shared" si="0"/>
        <v>0</v>
      </c>
      <c r="H15" s="2">
        <f t="shared" si="1"/>
        <v>0</v>
      </c>
      <c r="I15" s="2">
        <f t="shared" si="2"/>
        <v>0</v>
      </c>
    </row>
    <row r="16" spans="1:9" ht="15" customHeight="1">
      <c r="A16" s="2">
        <f t="shared" si="3"/>
        <v>7</v>
      </c>
      <c r="B16" s="35"/>
      <c r="C16" s="36"/>
      <c r="D16" s="37"/>
      <c r="E16" s="37"/>
      <c r="F16" s="37"/>
      <c r="G16" s="2">
        <f t="shared" si="0"/>
        <v>0</v>
      </c>
      <c r="H16" s="2">
        <f t="shared" si="1"/>
        <v>0</v>
      </c>
      <c r="I16" s="2">
        <f t="shared" si="2"/>
        <v>0</v>
      </c>
    </row>
    <row r="17" spans="1:9" ht="15" customHeight="1">
      <c r="A17" s="2">
        <f t="shared" si="3"/>
        <v>8</v>
      </c>
      <c r="B17" s="35"/>
      <c r="C17" s="36"/>
      <c r="D17" s="37"/>
      <c r="E17" s="37"/>
      <c r="F17" s="37"/>
      <c r="G17" s="2">
        <f t="shared" si="0"/>
        <v>0</v>
      </c>
      <c r="H17" s="2">
        <f t="shared" si="1"/>
        <v>0</v>
      </c>
      <c r="I17" s="2">
        <f t="shared" si="2"/>
        <v>0</v>
      </c>
    </row>
    <row r="18" spans="1:9" ht="15" customHeight="1">
      <c r="A18" s="2">
        <f t="shared" si="3"/>
        <v>9</v>
      </c>
      <c r="B18" s="35"/>
      <c r="C18" s="36"/>
      <c r="D18" s="37"/>
      <c r="E18" s="37"/>
      <c r="F18" s="37"/>
      <c r="G18" s="2">
        <f t="shared" si="0"/>
        <v>0</v>
      </c>
      <c r="H18" s="2">
        <f t="shared" si="1"/>
        <v>0</v>
      </c>
      <c r="I18" s="2">
        <f t="shared" si="2"/>
        <v>0</v>
      </c>
    </row>
    <row r="19" spans="1:9" ht="15" customHeight="1">
      <c r="A19" s="2">
        <f t="shared" si="3"/>
        <v>10</v>
      </c>
      <c r="B19" s="35"/>
      <c r="C19" s="36"/>
      <c r="D19" s="37"/>
      <c r="E19" s="37"/>
      <c r="F19" s="37"/>
      <c r="G19" s="2">
        <f t="shared" si="0"/>
        <v>0</v>
      </c>
      <c r="H19" s="2">
        <f t="shared" si="1"/>
        <v>0</v>
      </c>
      <c r="I19" s="2">
        <f t="shared" si="2"/>
        <v>0</v>
      </c>
    </row>
    <row r="20" spans="1:9" ht="15" customHeight="1">
      <c r="A20" s="2">
        <f t="shared" si="3"/>
        <v>11</v>
      </c>
      <c r="B20" s="35"/>
      <c r="C20" s="36"/>
      <c r="D20" s="37"/>
      <c r="E20" s="37"/>
      <c r="F20" s="37"/>
      <c r="G20" s="2">
        <f t="shared" si="0"/>
        <v>0</v>
      </c>
      <c r="H20" s="2">
        <f t="shared" si="1"/>
        <v>0</v>
      </c>
      <c r="I20" s="2">
        <f t="shared" si="2"/>
        <v>0</v>
      </c>
    </row>
    <row r="21" spans="1:9" ht="15" customHeight="1">
      <c r="A21" s="2">
        <f t="shared" si="3"/>
        <v>12</v>
      </c>
      <c r="B21" s="35"/>
      <c r="C21" s="36"/>
      <c r="D21" s="37"/>
      <c r="E21" s="37"/>
      <c r="F21" s="37"/>
      <c r="G21" s="2">
        <f t="shared" si="0"/>
        <v>0</v>
      </c>
      <c r="H21" s="2">
        <f t="shared" si="1"/>
        <v>0</v>
      </c>
      <c r="I21" s="2">
        <f t="shared" si="2"/>
        <v>0</v>
      </c>
    </row>
    <row r="22" spans="1:9" ht="15" customHeight="1">
      <c r="A22" s="2">
        <f t="shared" si="3"/>
        <v>13</v>
      </c>
      <c r="B22" s="35"/>
      <c r="C22" s="36"/>
      <c r="D22" s="37"/>
      <c r="E22" s="37"/>
      <c r="F22" s="37"/>
      <c r="G22" s="2">
        <f t="shared" si="0"/>
        <v>0</v>
      </c>
      <c r="H22" s="2">
        <f t="shared" si="1"/>
        <v>0</v>
      </c>
      <c r="I22" s="2">
        <f t="shared" si="2"/>
        <v>0</v>
      </c>
    </row>
    <row r="23" spans="1:9" ht="15" customHeight="1">
      <c r="A23" s="2">
        <f t="shared" si="3"/>
        <v>14</v>
      </c>
      <c r="B23" s="35"/>
      <c r="C23" s="36"/>
      <c r="D23" s="37"/>
      <c r="E23" s="37"/>
      <c r="F23" s="37"/>
      <c r="G23" s="2">
        <f t="shared" si="0"/>
        <v>0</v>
      </c>
      <c r="H23" s="2">
        <f t="shared" si="1"/>
        <v>0</v>
      </c>
      <c r="I23" s="2">
        <f t="shared" si="2"/>
        <v>0</v>
      </c>
    </row>
    <row r="24" spans="1:9" ht="15" customHeight="1">
      <c r="A24" s="2">
        <f t="shared" si="3"/>
        <v>15</v>
      </c>
      <c r="B24" s="35"/>
      <c r="C24" s="36"/>
      <c r="D24" s="37"/>
      <c r="E24" s="37"/>
      <c r="F24" s="37"/>
      <c r="G24" s="2">
        <f t="shared" si="0"/>
        <v>0</v>
      </c>
      <c r="H24" s="2">
        <f t="shared" si="1"/>
        <v>0</v>
      </c>
      <c r="I24" s="2">
        <f t="shared" si="2"/>
        <v>0</v>
      </c>
    </row>
    <row r="25" spans="1:9" ht="15" customHeight="1">
      <c r="A25" s="2">
        <f t="shared" si="3"/>
        <v>16</v>
      </c>
      <c r="B25" s="35"/>
      <c r="C25" s="36"/>
      <c r="D25" s="37"/>
      <c r="E25" s="37"/>
      <c r="F25" s="37"/>
      <c r="G25" s="2">
        <f t="shared" si="0"/>
        <v>0</v>
      </c>
      <c r="H25" s="2">
        <f t="shared" si="1"/>
        <v>0</v>
      </c>
      <c r="I25" s="2">
        <f t="shared" si="2"/>
        <v>0</v>
      </c>
    </row>
    <row r="26" spans="1:9" ht="15" customHeight="1">
      <c r="A26" s="2">
        <f t="shared" si="3"/>
        <v>17</v>
      </c>
      <c r="B26" s="35"/>
      <c r="C26" s="36"/>
      <c r="D26" s="37"/>
      <c r="E26" s="37"/>
      <c r="F26" s="37"/>
      <c r="G26" s="2">
        <f t="shared" si="0"/>
        <v>0</v>
      </c>
      <c r="H26" s="2">
        <f t="shared" si="1"/>
        <v>0</v>
      </c>
      <c r="I26" s="2">
        <f t="shared" si="2"/>
        <v>0</v>
      </c>
    </row>
    <row r="27" spans="1:9" ht="15" customHeight="1">
      <c r="A27" s="2">
        <f t="shared" si="3"/>
        <v>18</v>
      </c>
      <c r="B27" s="35"/>
      <c r="C27" s="36"/>
      <c r="D27" s="37"/>
      <c r="E27" s="37"/>
      <c r="F27" s="37"/>
      <c r="G27" s="2">
        <f t="shared" si="0"/>
        <v>0</v>
      </c>
      <c r="H27" s="2">
        <f t="shared" si="1"/>
        <v>0</v>
      </c>
      <c r="I27" s="2">
        <f t="shared" si="2"/>
        <v>0</v>
      </c>
    </row>
    <row r="28" spans="1:9" ht="15" customHeight="1">
      <c r="A28" s="2">
        <f t="shared" si="3"/>
        <v>19</v>
      </c>
      <c r="B28" s="35"/>
      <c r="C28" s="36"/>
      <c r="D28" s="37"/>
      <c r="E28" s="37"/>
      <c r="F28" s="37"/>
      <c r="G28" s="2">
        <f t="shared" si="0"/>
        <v>0</v>
      </c>
      <c r="H28" s="2">
        <f t="shared" si="1"/>
        <v>0</v>
      </c>
      <c r="I28" s="2">
        <f t="shared" si="2"/>
        <v>0</v>
      </c>
    </row>
    <row r="29" spans="1:9" ht="15" customHeight="1">
      <c r="A29" s="2">
        <f t="shared" si="3"/>
        <v>20</v>
      </c>
      <c r="B29" s="35"/>
      <c r="C29" s="36"/>
      <c r="D29" s="37"/>
      <c r="E29" s="37"/>
      <c r="F29" s="37"/>
      <c r="G29" s="2">
        <f t="shared" si="0"/>
        <v>0</v>
      </c>
      <c r="H29" s="2">
        <f t="shared" si="1"/>
        <v>0</v>
      </c>
      <c r="I29" s="2">
        <f t="shared" si="2"/>
        <v>0</v>
      </c>
    </row>
    <row r="30" spans="1:9" ht="15" customHeight="1">
      <c r="A30" s="2">
        <f t="shared" si="3"/>
        <v>21</v>
      </c>
      <c r="B30" s="35"/>
      <c r="C30" s="36"/>
      <c r="D30" s="37"/>
      <c r="E30" s="37"/>
      <c r="F30" s="37"/>
      <c r="G30" s="2">
        <f t="shared" si="0"/>
        <v>0</v>
      </c>
      <c r="H30" s="2">
        <f t="shared" si="1"/>
        <v>0</v>
      </c>
      <c r="I30" s="2">
        <f t="shared" si="2"/>
        <v>0</v>
      </c>
    </row>
    <row r="31" spans="1:9" ht="15" customHeight="1">
      <c r="A31" s="2">
        <f t="shared" si="3"/>
        <v>22</v>
      </c>
      <c r="B31" s="35"/>
      <c r="C31" s="36"/>
      <c r="D31" s="37"/>
      <c r="E31" s="37"/>
      <c r="F31" s="37"/>
      <c r="G31" s="2">
        <f t="shared" si="0"/>
        <v>0</v>
      </c>
      <c r="H31" s="2">
        <f t="shared" si="1"/>
        <v>0</v>
      </c>
      <c r="I31" s="2">
        <f t="shared" si="2"/>
        <v>0</v>
      </c>
    </row>
    <row r="32" spans="1:9" ht="15" customHeight="1">
      <c r="A32" s="2">
        <f t="shared" si="3"/>
        <v>23</v>
      </c>
      <c r="B32" s="35"/>
      <c r="C32" s="36"/>
      <c r="D32" s="37"/>
      <c r="E32" s="37"/>
      <c r="F32" s="37"/>
      <c r="G32" s="2">
        <f t="shared" si="0"/>
        <v>0</v>
      </c>
      <c r="H32" s="2">
        <f t="shared" si="1"/>
        <v>0</v>
      </c>
      <c r="I32" s="2">
        <f t="shared" si="2"/>
        <v>0</v>
      </c>
    </row>
    <row r="33" spans="1:9" ht="15" customHeight="1">
      <c r="A33" s="2">
        <f t="shared" si="3"/>
        <v>24</v>
      </c>
      <c r="B33" s="35"/>
      <c r="C33" s="36"/>
      <c r="D33" s="37"/>
      <c r="E33" s="37"/>
      <c r="F33" s="37"/>
      <c r="G33" s="2">
        <f t="shared" si="0"/>
        <v>0</v>
      </c>
      <c r="H33" s="2">
        <f t="shared" si="1"/>
        <v>0</v>
      </c>
      <c r="I33" s="2">
        <f t="shared" si="2"/>
        <v>0</v>
      </c>
    </row>
    <row r="34" spans="1:9" ht="15" customHeight="1">
      <c r="A34" s="2">
        <f t="shared" si="3"/>
        <v>25</v>
      </c>
      <c r="B34" s="35"/>
      <c r="C34" s="36"/>
      <c r="D34" s="37"/>
      <c r="E34" s="37"/>
      <c r="F34" s="37"/>
      <c r="G34" s="2">
        <f t="shared" si="0"/>
        <v>0</v>
      </c>
      <c r="H34" s="2">
        <f t="shared" si="1"/>
        <v>0</v>
      </c>
      <c r="I34" s="2">
        <f t="shared" si="2"/>
        <v>0</v>
      </c>
    </row>
    <row r="35" spans="1:9" ht="15" customHeight="1">
      <c r="A35" s="2">
        <f t="shared" si="3"/>
        <v>26</v>
      </c>
      <c r="B35" s="35"/>
      <c r="C35" s="36"/>
      <c r="D35" s="37"/>
      <c r="E35" s="37"/>
      <c r="F35" s="37"/>
      <c r="G35" s="2">
        <f t="shared" si="0"/>
        <v>0</v>
      </c>
      <c r="H35" s="2">
        <f t="shared" si="1"/>
        <v>0</v>
      </c>
      <c r="I35" s="2">
        <f t="shared" si="2"/>
        <v>0</v>
      </c>
    </row>
    <row r="36" spans="1:9" ht="15" customHeight="1">
      <c r="A36" s="2">
        <f t="shared" si="3"/>
        <v>27</v>
      </c>
      <c r="B36" s="35"/>
      <c r="C36" s="36"/>
      <c r="D36" s="37"/>
      <c r="E36" s="37"/>
      <c r="F36" s="37"/>
      <c r="G36" s="2">
        <f t="shared" si="0"/>
        <v>0</v>
      </c>
      <c r="H36" s="2">
        <f t="shared" si="1"/>
        <v>0</v>
      </c>
      <c r="I36" s="2">
        <f t="shared" si="2"/>
        <v>0</v>
      </c>
    </row>
    <row r="37" spans="1:9" ht="15" customHeight="1">
      <c r="A37" s="2">
        <f t="shared" si="3"/>
        <v>28</v>
      </c>
      <c r="B37" s="35"/>
      <c r="C37" s="36"/>
      <c r="D37" s="37"/>
      <c r="E37" s="37"/>
      <c r="F37" s="37"/>
      <c r="G37" s="2">
        <f t="shared" si="0"/>
        <v>0</v>
      </c>
      <c r="H37" s="2">
        <f t="shared" si="1"/>
        <v>0</v>
      </c>
      <c r="I37" s="2">
        <f t="shared" si="2"/>
        <v>0</v>
      </c>
    </row>
    <row r="38" spans="1:9" ht="15" customHeight="1">
      <c r="A38" s="2">
        <f t="shared" si="3"/>
        <v>29</v>
      </c>
      <c r="B38" s="35"/>
      <c r="C38" s="36"/>
      <c r="D38" s="37"/>
      <c r="E38" s="37"/>
      <c r="F38" s="37"/>
      <c r="G38" s="2">
        <f t="shared" si="0"/>
        <v>0</v>
      </c>
      <c r="H38" s="2">
        <f t="shared" si="1"/>
        <v>0</v>
      </c>
      <c r="I38" s="2">
        <f t="shared" si="2"/>
        <v>0</v>
      </c>
    </row>
    <row r="39" spans="1:9" ht="15" customHeight="1">
      <c r="A39" s="2">
        <f t="shared" si="3"/>
        <v>30</v>
      </c>
      <c r="B39" s="35"/>
      <c r="C39" s="36"/>
      <c r="D39" s="37"/>
      <c r="E39" s="37"/>
      <c r="F39" s="37"/>
      <c r="G39" s="2">
        <f t="shared" si="0"/>
        <v>0</v>
      </c>
      <c r="H39" s="2">
        <f t="shared" si="1"/>
        <v>0</v>
      </c>
      <c r="I39" s="2">
        <f t="shared" si="2"/>
        <v>0</v>
      </c>
    </row>
    <row r="40" spans="1:9" ht="15" customHeight="1">
      <c r="A40" s="2">
        <f t="shared" si="3"/>
        <v>31</v>
      </c>
      <c r="B40" s="35"/>
      <c r="C40" s="36"/>
      <c r="D40" s="37"/>
      <c r="E40" s="37"/>
      <c r="F40" s="37"/>
      <c r="G40" s="2">
        <f t="shared" si="0"/>
        <v>0</v>
      </c>
      <c r="H40" s="2">
        <f t="shared" si="1"/>
        <v>0</v>
      </c>
      <c r="I40" s="2">
        <f t="shared" si="2"/>
        <v>0</v>
      </c>
    </row>
    <row r="41" spans="1:9" ht="15" customHeight="1">
      <c r="A41" s="2">
        <f t="shared" si="3"/>
        <v>32</v>
      </c>
      <c r="B41" s="35"/>
      <c r="C41" s="36"/>
      <c r="D41" s="37"/>
      <c r="E41" s="37"/>
      <c r="F41" s="37"/>
      <c r="G41" s="2">
        <f t="shared" si="0"/>
        <v>0</v>
      </c>
      <c r="H41" s="2">
        <f t="shared" si="1"/>
        <v>0</v>
      </c>
      <c r="I41" s="2">
        <f t="shared" si="2"/>
        <v>0</v>
      </c>
    </row>
    <row r="42" spans="1:9" ht="15" customHeight="1">
      <c r="A42" s="2">
        <f t="shared" si="3"/>
        <v>33</v>
      </c>
      <c r="B42" s="35"/>
      <c r="C42" s="36"/>
      <c r="D42" s="37"/>
      <c r="E42" s="37"/>
      <c r="F42" s="37"/>
      <c r="G42" s="2">
        <f t="shared" si="0"/>
        <v>0</v>
      </c>
      <c r="H42" s="2">
        <f t="shared" si="1"/>
        <v>0</v>
      </c>
      <c r="I42" s="2">
        <f t="shared" si="2"/>
        <v>0</v>
      </c>
    </row>
    <row r="43" spans="1:9" ht="15" customHeight="1">
      <c r="A43" s="2">
        <f t="shared" si="3"/>
        <v>34</v>
      </c>
      <c r="B43" s="35"/>
      <c r="C43" s="36"/>
      <c r="D43" s="37"/>
      <c r="E43" s="37"/>
      <c r="F43" s="37"/>
      <c r="G43" s="2">
        <f t="shared" si="0"/>
        <v>0</v>
      </c>
      <c r="H43" s="2">
        <f t="shared" si="1"/>
        <v>0</v>
      </c>
      <c r="I43" s="2">
        <f t="shared" si="2"/>
        <v>0</v>
      </c>
    </row>
    <row r="44" spans="1:9" ht="15" customHeight="1">
      <c r="A44" s="2">
        <f t="shared" si="3"/>
        <v>35</v>
      </c>
      <c r="B44" s="35"/>
      <c r="C44" s="36"/>
      <c r="D44" s="37"/>
      <c r="E44" s="37"/>
      <c r="F44" s="37"/>
      <c r="G44" s="2">
        <f t="shared" si="0"/>
        <v>0</v>
      </c>
      <c r="H44" s="2">
        <f t="shared" si="1"/>
        <v>0</v>
      </c>
      <c r="I44" s="2">
        <f t="shared" si="2"/>
        <v>0</v>
      </c>
    </row>
    <row r="45" spans="1:9" ht="15" customHeight="1">
      <c r="A45" s="2">
        <f t="shared" si="3"/>
        <v>36</v>
      </c>
      <c r="B45" s="35"/>
      <c r="C45" s="36"/>
      <c r="D45" s="37"/>
      <c r="E45" s="37"/>
      <c r="F45" s="37"/>
      <c r="G45" s="2">
        <f t="shared" si="0"/>
        <v>0</v>
      </c>
      <c r="H45" s="2">
        <f t="shared" si="1"/>
        <v>0</v>
      </c>
      <c r="I45" s="2">
        <f t="shared" si="2"/>
        <v>0</v>
      </c>
    </row>
    <row r="46" spans="1:9" ht="15" customHeight="1">
      <c r="A46" s="2">
        <f t="shared" si="3"/>
        <v>37</v>
      </c>
      <c r="B46" s="35"/>
      <c r="C46" s="36"/>
      <c r="D46" s="37"/>
      <c r="E46" s="37"/>
      <c r="F46" s="37"/>
      <c r="G46" s="2">
        <f t="shared" si="0"/>
        <v>0</v>
      </c>
      <c r="H46" s="2">
        <f t="shared" si="1"/>
        <v>0</v>
      </c>
      <c r="I46" s="2">
        <f t="shared" si="2"/>
        <v>0</v>
      </c>
    </row>
    <row r="47" spans="1:9" ht="15" customHeight="1">
      <c r="A47" s="2">
        <f t="shared" si="3"/>
        <v>38</v>
      </c>
      <c r="B47" s="35"/>
      <c r="C47" s="36"/>
      <c r="D47" s="37"/>
      <c r="E47" s="37"/>
      <c r="F47" s="37"/>
      <c r="G47" s="2">
        <f t="shared" si="0"/>
        <v>0</v>
      </c>
      <c r="H47" s="2">
        <f t="shared" si="1"/>
        <v>0</v>
      </c>
      <c r="I47" s="2">
        <f t="shared" si="2"/>
        <v>0</v>
      </c>
    </row>
    <row r="48" spans="1:9" ht="15" customHeight="1">
      <c r="A48" s="2">
        <f t="shared" si="3"/>
        <v>39</v>
      </c>
      <c r="B48" s="35"/>
      <c r="C48" s="36"/>
      <c r="D48" s="37"/>
      <c r="E48" s="37"/>
      <c r="F48" s="37"/>
      <c r="G48" s="2">
        <f t="shared" si="0"/>
        <v>0</v>
      </c>
      <c r="H48" s="2">
        <f t="shared" si="1"/>
        <v>0</v>
      </c>
      <c r="I48" s="2">
        <f t="shared" si="2"/>
        <v>0</v>
      </c>
    </row>
    <row r="49" spans="1:9" ht="15" customHeight="1">
      <c r="A49" s="2">
        <f t="shared" si="3"/>
        <v>40</v>
      </c>
      <c r="B49" s="35"/>
      <c r="C49" s="36"/>
      <c r="D49" s="37"/>
      <c r="E49" s="37"/>
      <c r="F49" s="37"/>
      <c r="G49" s="2">
        <f t="shared" si="0"/>
        <v>0</v>
      </c>
      <c r="H49" s="2">
        <f t="shared" si="1"/>
        <v>0</v>
      </c>
      <c r="I49" s="2">
        <f t="shared" si="2"/>
        <v>0</v>
      </c>
    </row>
    <row r="50" spans="1:9" ht="15" customHeight="1">
      <c r="A50" s="2">
        <f t="shared" si="3"/>
        <v>41</v>
      </c>
      <c r="B50" s="35"/>
      <c r="C50" s="36"/>
      <c r="D50" s="37"/>
      <c r="E50" s="37"/>
      <c r="F50" s="37"/>
      <c r="G50" s="2">
        <f t="shared" si="0"/>
        <v>0</v>
      </c>
      <c r="H50" s="2">
        <f t="shared" si="1"/>
        <v>0</v>
      </c>
      <c r="I50" s="2">
        <f t="shared" si="2"/>
        <v>0</v>
      </c>
    </row>
    <row r="51" spans="1:9" ht="15" customHeight="1">
      <c r="A51" s="2">
        <f t="shared" si="3"/>
        <v>42</v>
      </c>
      <c r="B51" s="35"/>
      <c r="C51" s="36"/>
      <c r="D51" s="37"/>
      <c r="E51" s="37"/>
      <c r="F51" s="37"/>
      <c r="G51" s="2">
        <f t="shared" si="0"/>
        <v>0</v>
      </c>
      <c r="H51" s="2">
        <f t="shared" si="1"/>
        <v>0</v>
      </c>
      <c r="I51" s="2">
        <f t="shared" si="2"/>
        <v>0</v>
      </c>
    </row>
    <row r="52" spans="1:9" ht="15" customHeight="1">
      <c r="A52" s="2">
        <f t="shared" si="3"/>
        <v>43</v>
      </c>
      <c r="B52" s="35"/>
      <c r="C52" s="36"/>
      <c r="D52" s="37"/>
      <c r="E52" s="37"/>
      <c r="F52" s="37"/>
      <c r="G52" s="2">
        <f t="shared" si="0"/>
        <v>0</v>
      </c>
      <c r="H52" s="2">
        <f t="shared" si="1"/>
        <v>0</v>
      </c>
      <c r="I52" s="2">
        <f t="shared" si="2"/>
        <v>0</v>
      </c>
    </row>
    <row r="53" spans="1:9" ht="15" customHeight="1">
      <c r="A53" s="2">
        <f t="shared" si="3"/>
        <v>44</v>
      </c>
      <c r="B53" s="35"/>
      <c r="C53" s="36"/>
      <c r="D53" s="37"/>
      <c r="E53" s="37"/>
      <c r="F53" s="37"/>
      <c r="G53" s="2">
        <f t="shared" si="0"/>
        <v>0</v>
      </c>
      <c r="H53" s="2">
        <f t="shared" si="1"/>
        <v>0</v>
      </c>
      <c r="I53" s="2">
        <f t="shared" si="2"/>
        <v>0</v>
      </c>
    </row>
    <row r="54" spans="1:9" ht="15" customHeight="1">
      <c r="A54" s="2">
        <f t="shared" si="3"/>
        <v>45</v>
      </c>
      <c r="B54" s="35"/>
      <c r="C54" s="36"/>
      <c r="D54" s="37"/>
      <c r="E54" s="37"/>
      <c r="F54" s="37"/>
      <c r="G54" s="2">
        <f t="shared" si="0"/>
        <v>0</v>
      </c>
      <c r="H54" s="2">
        <f t="shared" si="1"/>
        <v>0</v>
      </c>
      <c r="I54" s="2">
        <f t="shared" si="2"/>
        <v>0</v>
      </c>
    </row>
    <row r="55" spans="1:9" ht="15" customHeight="1">
      <c r="A55" s="2">
        <f t="shared" si="3"/>
        <v>46</v>
      </c>
      <c r="B55" s="35"/>
      <c r="C55" s="36"/>
      <c r="D55" s="37"/>
      <c r="E55" s="37"/>
      <c r="F55" s="37"/>
      <c r="G55" s="2">
        <f t="shared" si="0"/>
        <v>0</v>
      </c>
      <c r="H55" s="2">
        <f t="shared" si="1"/>
        <v>0</v>
      </c>
      <c r="I55" s="2">
        <f t="shared" si="2"/>
        <v>0</v>
      </c>
    </row>
    <row r="56" spans="1:9" ht="15" customHeight="1">
      <c r="A56" s="2">
        <f t="shared" si="3"/>
        <v>47</v>
      </c>
      <c r="B56" s="35"/>
      <c r="C56" s="36"/>
      <c r="D56" s="37"/>
      <c r="E56" s="37"/>
      <c r="F56" s="37"/>
      <c r="G56" s="2">
        <f t="shared" si="0"/>
        <v>0</v>
      </c>
      <c r="H56" s="2">
        <f t="shared" si="1"/>
        <v>0</v>
      </c>
      <c r="I56" s="2">
        <f t="shared" si="2"/>
        <v>0</v>
      </c>
    </row>
    <row r="57" spans="1:9" ht="15" customHeight="1">
      <c r="A57" s="2">
        <f t="shared" si="3"/>
        <v>48</v>
      </c>
      <c r="B57" s="35"/>
      <c r="C57" s="36"/>
      <c r="D57" s="37"/>
      <c r="E57" s="37"/>
      <c r="F57" s="37"/>
      <c r="G57" s="2">
        <f t="shared" si="0"/>
        <v>0</v>
      </c>
      <c r="H57" s="2">
        <f t="shared" si="1"/>
        <v>0</v>
      </c>
      <c r="I57" s="2">
        <f t="shared" si="2"/>
        <v>0</v>
      </c>
    </row>
    <row r="58" spans="1:9" ht="15" customHeight="1">
      <c r="A58" s="2">
        <f t="shared" si="3"/>
        <v>49</v>
      </c>
      <c r="B58" s="35"/>
      <c r="C58" s="36"/>
      <c r="D58" s="37"/>
      <c r="E58" s="37"/>
      <c r="F58" s="37"/>
      <c r="G58" s="2">
        <f t="shared" si="0"/>
        <v>0</v>
      </c>
      <c r="H58" s="2">
        <f t="shared" si="1"/>
        <v>0</v>
      </c>
      <c r="I58" s="2">
        <f t="shared" si="2"/>
        <v>0</v>
      </c>
    </row>
    <row r="59" spans="1:9" ht="15" customHeight="1">
      <c r="A59" s="2">
        <f t="shared" si="3"/>
        <v>50</v>
      </c>
      <c r="B59" s="35"/>
      <c r="C59" s="36"/>
      <c r="D59" s="37"/>
      <c r="E59" s="37"/>
      <c r="F59" s="37"/>
      <c r="G59" s="2">
        <f t="shared" si="0"/>
        <v>0</v>
      </c>
      <c r="H59" s="2">
        <f t="shared" si="1"/>
        <v>0</v>
      </c>
      <c r="I59" s="2">
        <f t="shared" si="2"/>
        <v>0</v>
      </c>
    </row>
    <row r="60" spans="1:9" ht="15" customHeight="1">
      <c r="A60" s="2">
        <f t="shared" si="3"/>
        <v>51</v>
      </c>
      <c r="B60" s="35"/>
      <c r="C60" s="36"/>
      <c r="D60" s="37"/>
      <c r="E60" s="37"/>
      <c r="F60" s="37"/>
      <c r="G60" s="2">
        <f t="shared" si="0"/>
        <v>0</v>
      </c>
      <c r="H60" s="2">
        <f t="shared" si="1"/>
        <v>0</v>
      </c>
      <c r="I60" s="2">
        <f t="shared" si="2"/>
        <v>0</v>
      </c>
    </row>
    <row r="61" spans="1:9" ht="15" customHeight="1">
      <c r="A61" s="2">
        <f t="shared" si="3"/>
        <v>52</v>
      </c>
      <c r="B61" s="35"/>
      <c r="C61" s="36"/>
      <c r="D61" s="37"/>
      <c r="E61" s="37"/>
      <c r="F61" s="37"/>
      <c r="G61" s="2">
        <f t="shared" si="0"/>
        <v>0</v>
      </c>
      <c r="H61" s="2">
        <f t="shared" si="1"/>
        <v>0</v>
      </c>
      <c r="I61" s="2">
        <f t="shared" si="2"/>
        <v>0</v>
      </c>
    </row>
    <row r="62" spans="1:9" ht="15" customHeight="1">
      <c r="A62" s="2">
        <f t="shared" si="3"/>
        <v>53</v>
      </c>
      <c r="B62" s="35"/>
      <c r="C62" s="36"/>
      <c r="D62" s="37"/>
      <c r="E62" s="37"/>
      <c r="F62" s="37"/>
      <c r="G62" s="2">
        <f t="shared" si="0"/>
        <v>0</v>
      </c>
      <c r="H62" s="2">
        <f t="shared" si="1"/>
        <v>0</v>
      </c>
      <c r="I62" s="2">
        <f t="shared" si="2"/>
        <v>0</v>
      </c>
    </row>
    <row r="63" spans="1:9" ht="15" customHeight="1">
      <c r="A63" s="2">
        <f t="shared" si="3"/>
        <v>54</v>
      </c>
      <c r="B63" s="35"/>
      <c r="C63" s="36"/>
      <c r="D63" s="37"/>
      <c r="E63" s="37"/>
      <c r="F63" s="37"/>
      <c r="G63" s="2">
        <f t="shared" si="0"/>
        <v>0</v>
      </c>
      <c r="H63" s="2">
        <f t="shared" si="1"/>
        <v>0</v>
      </c>
      <c r="I63" s="2">
        <f t="shared" si="2"/>
        <v>0</v>
      </c>
    </row>
    <row r="64" spans="1:9" ht="15" customHeight="1">
      <c r="A64" s="2">
        <f t="shared" si="3"/>
        <v>55</v>
      </c>
      <c r="B64" s="35"/>
      <c r="C64" s="36"/>
      <c r="D64" s="37"/>
      <c r="E64" s="37"/>
      <c r="F64" s="37"/>
      <c r="G64" s="2">
        <f t="shared" si="0"/>
        <v>0</v>
      </c>
      <c r="H64" s="2">
        <f t="shared" si="1"/>
        <v>0</v>
      </c>
      <c r="I64" s="2">
        <f t="shared" si="2"/>
        <v>0</v>
      </c>
    </row>
    <row r="65" spans="1:9" ht="15" customHeight="1">
      <c r="A65" s="2">
        <f t="shared" si="3"/>
        <v>56</v>
      </c>
      <c r="B65" s="35"/>
      <c r="C65" s="36"/>
      <c r="D65" s="37"/>
      <c r="E65" s="37"/>
      <c r="F65" s="37"/>
      <c r="G65" s="2">
        <f t="shared" si="0"/>
        <v>0</v>
      </c>
      <c r="H65" s="2">
        <f t="shared" si="1"/>
        <v>0</v>
      </c>
      <c r="I65" s="2">
        <f t="shared" si="2"/>
        <v>0</v>
      </c>
    </row>
    <row r="66" spans="1:9" ht="15" customHeight="1">
      <c r="A66" s="2">
        <f t="shared" si="3"/>
        <v>57</v>
      </c>
      <c r="B66" s="35"/>
      <c r="C66" s="36"/>
      <c r="D66" s="37"/>
      <c r="E66" s="37"/>
      <c r="F66" s="37"/>
      <c r="G66" s="2">
        <f t="shared" si="0"/>
        <v>0</v>
      </c>
      <c r="H66" s="2">
        <f t="shared" si="1"/>
        <v>0</v>
      </c>
      <c r="I66" s="2">
        <f t="shared" si="2"/>
        <v>0</v>
      </c>
    </row>
    <row r="67" spans="1:9" ht="15" customHeight="1">
      <c r="A67" s="2">
        <f t="shared" si="3"/>
        <v>58</v>
      </c>
      <c r="B67" s="35"/>
      <c r="C67" s="36"/>
      <c r="D67" s="37"/>
      <c r="E67" s="37"/>
      <c r="F67" s="37"/>
      <c r="G67" s="2">
        <f t="shared" si="0"/>
        <v>0</v>
      </c>
      <c r="H67" s="2">
        <f t="shared" si="1"/>
        <v>0</v>
      </c>
      <c r="I67" s="2">
        <f t="shared" si="2"/>
        <v>0</v>
      </c>
    </row>
    <row r="68" spans="1:9" ht="15" customHeight="1">
      <c r="A68" s="2">
        <f t="shared" si="3"/>
        <v>59</v>
      </c>
      <c r="B68" s="35"/>
      <c r="C68" s="36"/>
      <c r="D68" s="37"/>
      <c r="E68" s="37"/>
      <c r="F68" s="37"/>
      <c r="G68" s="2">
        <f t="shared" si="0"/>
        <v>0</v>
      </c>
      <c r="H68" s="2">
        <f t="shared" si="1"/>
        <v>0</v>
      </c>
      <c r="I68" s="2">
        <f t="shared" si="2"/>
        <v>0</v>
      </c>
    </row>
    <row r="69" spans="1:9" ht="15" customHeight="1">
      <c r="A69" s="2">
        <f t="shared" si="3"/>
        <v>60</v>
      </c>
      <c r="B69" s="35"/>
      <c r="C69" s="36"/>
      <c r="D69" s="37"/>
      <c r="E69" s="37"/>
      <c r="F69" s="37"/>
      <c r="G69" s="2">
        <f t="shared" si="0"/>
        <v>0</v>
      </c>
      <c r="H69" s="2">
        <f t="shared" si="1"/>
        <v>0</v>
      </c>
      <c r="I69" s="2">
        <f t="shared" si="2"/>
        <v>0</v>
      </c>
    </row>
    <row r="70" spans="1:9" ht="15" customHeight="1">
      <c r="A70" s="2">
        <f t="shared" si="3"/>
        <v>61</v>
      </c>
      <c r="B70" s="35"/>
      <c r="C70" s="36"/>
      <c r="D70" s="37"/>
      <c r="E70" s="37"/>
      <c r="F70" s="37"/>
      <c r="G70" s="2">
        <f t="shared" si="0"/>
        <v>0</v>
      </c>
      <c r="H70" s="2">
        <f t="shared" si="1"/>
        <v>0</v>
      </c>
      <c r="I70" s="2">
        <f t="shared" si="2"/>
        <v>0</v>
      </c>
    </row>
    <row r="71" spans="1:9" ht="15" customHeight="1">
      <c r="A71" s="2">
        <f t="shared" si="3"/>
        <v>62</v>
      </c>
      <c r="B71" s="35"/>
      <c r="C71" s="36"/>
      <c r="D71" s="37"/>
      <c r="E71" s="37"/>
      <c r="F71" s="37"/>
      <c r="G71" s="2">
        <f t="shared" si="0"/>
        <v>0</v>
      </c>
      <c r="H71" s="2">
        <f t="shared" si="1"/>
        <v>0</v>
      </c>
      <c r="I71" s="2">
        <f t="shared" si="2"/>
        <v>0</v>
      </c>
    </row>
    <row r="72" spans="1:9" ht="15" customHeight="1">
      <c r="A72" s="2">
        <f t="shared" si="3"/>
        <v>63</v>
      </c>
      <c r="B72" s="35"/>
      <c r="C72" s="36"/>
      <c r="D72" s="37"/>
      <c r="E72" s="37"/>
      <c r="F72" s="37"/>
      <c r="G72" s="2">
        <f t="shared" si="0"/>
        <v>0</v>
      </c>
      <c r="H72" s="2">
        <f t="shared" si="1"/>
        <v>0</v>
      </c>
      <c r="I72" s="2">
        <f t="shared" si="2"/>
        <v>0</v>
      </c>
    </row>
    <row r="73" spans="1:9" ht="15" customHeight="1">
      <c r="A73" s="2">
        <f t="shared" si="3"/>
        <v>64</v>
      </c>
      <c r="B73" s="35"/>
      <c r="C73" s="36"/>
      <c r="D73" s="37"/>
      <c r="E73" s="37"/>
      <c r="F73" s="37"/>
      <c r="G73" s="2">
        <f t="shared" si="0"/>
        <v>0</v>
      </c>
      <c r="H73" s="2">
        <f t="shared" si="1"/>
        <v>0</v>
      </c>
      <c r="I73" s="2">
        <f t="shared" si="2"/>
        <v>0</v>
      </c>
    </row>
    <row r="74" spans="1:9" ht="15" customHeight="1">
      <c r="A74" s="2">
        <f t="shared" si="3"/>
        <v>65</v>
      </c>
      <c r="B74" s="35"/>
      <c r="C74" s="36"/>
      <c r="D74" s="37"/>
      <c r="E74" s="37"/>
      <c r="F74" s="37"/>
      <c r="G74" s="2">
        <f aca="true" t="shared" si="4" ref="G74:G94">C74*D74/1000000</f>
        <v>0</v>
      </c>
      <c r="H74" s="2">
        <f aca="true" t="shared" si="5" ref="H74:H94">C74*E74/1000000</f>
        <v>0</v>
      </c>
      <c r="I74" s="2">
        <f aca="true" t="shared" si="6" ref="I74:I94">C74*F74/1000000</f>
        <v>0</v>
      </c>
    </row>
    <row r="75" spans="1:9" ht="15" customHeight="1">
      <c r="A75" s="2">
        <f aca="true" t="shared" si="7" ref="A75:A94">A74+1</f>
        <v>66</v>
      </c>
      <c r="B75" s="35"/>
      <c r="C75" s="36"/>
      <c r="D75" s="37"/>
      <c r="E75" s="37"/>
      <c r="F75" s="37"/>
      <c r="G75" s="2">
        <f t="shared" si="4"/>
        <v>0</v>
      </c>
      <c r="H75" s="2">
        <f t="shared" si="5"/>
        <v>0</v>
      </c>
      <c r="I75" s="2">
        <f t="shared" si="6"/>
        <v>0</v>
      </c>
    </row>
    <row r="76" spans="1:9" ht="15" customHeight="1">
      <c r="A76" s="2">
        <f t="shared" si="7"/>
        <v>67</v>
      </c>
      <c r="B76" s="35"/>
      <c r="C76" s="36"/>
      <c r="D76" s="37"/>
      <c r="E76" s="37"/>
      <c r="F76" s="37"/>
      <c r="G76" s="2">
        <f t="shared" si="4"/>
        <v>0</v>
      </c>
      <c r="H76" s="2">
        <f t="shared" si="5"/>
        <v>0</v>
      </c>
      <c r="I76" s="2">
        <f t="shared" si="6"/>
        <v>0</v>
      </c>
    </row>
    <row r="77" spans="1:9" ht="15" customHeight="1">
      <c r="A77" s="2">
        <f t="shared" si="7"/>
        <v>68</v>
      </c>
      <c r="B77" s="35"/>
      <c r="C77" s="36"/>
      <c r="D77" s="37"/>
      <c r="E77" s="37"/>
      <c r="F77" s="37"/>
      <c r="G77" s="2">
        <f t="shared" si="4"/>
        <v>0</v>
      </c>
      <c r="H77" s="2">
        <f t="shared" si="5"/>
        <v>0</v>
      </c>
      <c r="I77" s="2">
        <f t="shared" si="6"/>
        <v>0</v>
      </c>
    </row>
    <row r="78" spans="1:9" ht="15" customHeight="1">
      <c r="A78" s="2">
        <f t="shared" si="7"/>
        <v>69</v>
      </c>
      <c r="B78" s="35"/>
      <c r="C78" s="36"/>
      <c r="D78" s="37"/>
      <c r="E78" s="37"/>
      <c r="F78" s="37"/>
      <c r="G78" s="2">
        <f t="shared" si="4"/>
        <v>0</v>
      </c>
      <c r="H78" s="2">
        <f t="shared" si="5"/>
        <v>0</v>
      </c>
      <c r="I78" s="2">
        <f t="shared" si="6"/>
        <v>0</v>
      </c>
    </row>
    <row r="79" spans="1:9" ht="15" customHeight="1">
      <c r="A79" s="2">
        <f t="shared" si="7"/>
        <v>70</v>
      </c>
      <c r="B79" s="35"/>
      <c r="C79" s="36"/>
      <c r="D79" s="37"/>
      <c r="E79" s="37"/>
      <c r="F79" s="37"/>
      <c r="G79" s="2">
        <f t="shared" si="4"/>
        <v>0</v>
      </c>
      <c r="H79" s="2">
        <f t="shared" si="5"/>
        <v>0</v>
      </c>
      <c r="I79" s="2">
        <f t="shared" si="6"/>
        <v>0</v>
      </c>
    </row>
    <row r="80" spans="1:9" ht="15" customHeight="1">
      <c r="A80" s="2">
        <f t="shared" si="7"/>
        <v>71</v>
      </c>
      <c r="B80" s="35"/>
      <c r="C80" s="36"/>
      <c r="D80" s="37"/>
      <c r="E80" s="37"/>
      <c r="F80" s="37"/>
      <c r="G80" s="2">
        <f t="shared" si="4"/>
        <v>0</v>
      </c>
      <c r="H80" s="2">
        <f t="shared" si="5"/>
        <v>0</v>
      </c>
      <c r="I80" s="2">
        <f t="shared" si="6"/>
        <v>0</v>
      </c>
    </row>
    <row r="81" spans="1:9" ht="15" customHeight="1">
      <c r="A81" s="2">
        <f t="shared" si="7"/>
        <v>72</v>
      </c>
      <c r="B81" s="35"/>
      <c r="C81" s="36"/>
      <c r="D81" s="37"/>
      <c r="E81" s="37"/>
      <c r="F81" s="37"/>
      <c r="G81" s="2">
        <f t="shared" si="4"/>
        <v>0</v>
      </c>
      <c r="H81" s="2">
        <f t="shared" si="5"/>
        <v>0</v>
      </c>
      <c r="I81" s="2">
        <f t="shared" si="6"/>
        <v>0</v>
      </c>
    </row>
    <row r="82" spans="1:9" ht="15" customHeight="1">
      <c r="A82" s="2">
        <f t="shared" si="7"/>
        <v>73</v>
      </c>
      <c r="B82" s="35"/>
      <c r="C82" s="36"/>
      <c r="D82" s="37"/>
      <c r="E82" s="37"/>
      <c r="F82" s="37"/>
      <c r="G82" s="2">
        <f t="shared" si="4"/>
        <v>0</v>
      </c>
      <c r="H82" s="2">
        <f t="shared" si="5"/>
        <v>0</v>
      </c>
      <c r="I82" s="2">
        <f t="shared" si="6"/>
        <v>0</v>
      </c>
    </row>
    <row r="83" spans="1:9" ht="15" customHeight="1">
      <c r="A83" s="2">
        <f t="shared" si="7"/>
        <v>74</v>
      </c>
      <c r="B83" s="35"/>
      <c r="C83" s="36"/>
      <c r="D83" s="37"/>
      <c r="E83" s="37"/>
      <c r="F83" s="37"/>
      <c r="G83" s="2">
        <f t="shared" si="4"/>
        <v>0</v>
      </c>
      <c r="H83" s="2">
        <f t="shared" si="5"/>
        <v>0</v>
      </c>
      <c r="I83" s="2">
        <f t="shared" si="6"/>
        <v>0</v>
      </c>
    </row>
    <row r="84" spans="1:9" ht="15" customHeight="1">
      <c r="A84" s="2">
        <f t="shared" si="7"/>
        <v>75</v>
      </c>
      <c r="B84" s="35"/>
      <c r="C84" s="36"/>
      <c r="D84" s="37"/>
      <c r="E84" s="37"/>
      <c r="F84" s="37"/>
      <c r="G84" s="2">
        <f t="shared" si="4"/>
        <v>0</v>
      </c>
      <c r="H84" s="2">
        <f t="shared" si="5"/>
        <v>0</v>
      </c>
      <c r="I84" s="2">
        <f t="shared" si="6"/>
        <v>0</v>
      </c>
    </row>
    <row r="85" spans="1:9" ht="15" customHeight="1">
      <c r="A85" s="2">
        <f t="shared" si="7"/>
        <v>76</v>
      </c>
      <c r="B85" s="35"/>
      <c r="C85" s="36"/>
      <c r="D85" s="37"/>
      <c r="E85" s="37"/>
      <c r="F85" s="37"/>
      <c r="G85" s="2">
        <f t="shared" si="4"/>
        <v>0</v>
      </c>
      <c r="H85" s="2">
        <f t="shared" si="5"/>
        <v>0</v>
      </c>
      <c r="I85" s="2">
        <f t="shared" si="6"/>
        <v>0</v>
      </c>
    </row>
    <row r="86" spans="1:9" ht="15" customHeight="1">
      <c r="A86" s="2">
        <f t="shared" si="7"/>
        <v>77</v>
      </c>
      <c r="B86" s="35"/>
      <c r="C86" s="36"/>
      <c r="D86" s="37"/>
      <c r="E86" s="37"/>
      <c r="F86" s="37"/>
      <c r="G86" s="2">
        <f t="shared" si="4"/>
        <v>0</v>
      </c>
      <c r="H86" s="2">
        <f t="shared" si="5"/>
        <v>0</v>
      </c>
      <c r="I86" s="2">
        <f t="shared" si="6"/>
        <v>0</v>
      </c>
    </row>
    <row r="87" spans="1:9" ht="15" customHeight="1">
      <c r="A87" s="2">
        <f t="shared" si="7"/>
        <v>78</v>
      </c>
      <c r="B87" s="35"/>
      <c r="C87" s="36"/>
      <c r="D87" s="37"/>
      <c r="E87" s="37"/>
      <c r="F87" s="37"/>
      <c r="G87" s="2">
        <f t="shared" si="4"/>
        <v>0</v>
      </c>
      <c r="H87" s="2">
        <f t="shared" si="5"/>
        <v>0</v>
      </c>
      <c r="I87" s="2">
        <f t="shared" si="6"/>
        <v>0</v>
      </c>
    </row>
    <row r="88" spans="1:9" ht="15" customHeight="1">
      <c r="A88" s="2">
        <f t="shared" si="7"/>
        <v>79</v>
      </c>
      <c r="B88" s="35"/>
      <c r="C88" s="36"/>
      <c r="D88" s="37"/>
      <c r="E88" s="37"/>
      <c r="F88" s="37"/>
      <c r="G88" s="2">
        <f t="shared" si="4"/>
        <v>0</v>
      </c>
      <c r="H88" s="2">
        <f t="shared" si="5"/>
        <v>0</v>
      </c>
      <c r="I88" s="2">
        <f t="shared" si="6"/>
        <v>0</v>
      </c>
    </row>
    <row r="89" spans="1:9" ht="15" customHeight="1">
      <c r="A89" s="2">
        <f t="shared" si="7"/>
        <v>80</v>
      </c>
      <c r="B89" s="35"/>
      <c r="C89" s="36"/>
      <c r="D89" s="37"/>
      <c r="E89" s="37"/>
      <c r="F89" s="37"/>
      <c r="G89" s="2">
        <f t="shared" si="4"/>
        <v>0</v>
      </c>
      <c r="H89" s="2">
        <f t="shared" si="5"/>
        <v>0</v>
      </c>
      <c r="I89" s="2">
        <f t="shared" si="6"/>
        <v>0</v>
      </c>
    </row>
    <row r="90" spans="1:9" ht="15" customHeight="1">
      <c r="A90" s="2">
        <f t="shared" si="7"/>
        <v>81</v>
      </c>
      <c r="B90" s="35"/>
      <c r="C90" s="36"/>
      <c r="D90" s="37"/>
      <c r="E90" s="37"/>
      <c r="F90" s="37"/>
      <c r="G90" s="2">
        <f t="shared" si="4"/>
        <v>0</v>
      </c>
      <c r="H90" s="2">
        <f t="shared" si="5"/>
        <v>0</v>
      </c>
      <c r="I90" s="2">
        <f t="shared" si="6"/>
        <v>0</v>
      </c>
    </row>
    <row r="91" spans="1:9" ht="15" customHeight="1">
      <c r="A91" s="2">
        <f t="shared" si="7"/>
        <v>82</v>
      </c>
      <c r="B91" s="35"/>
      <c r="C91" s="36"/>
      <c r="D91" s="37"/>
      <c r="E91" s="37"/>
      <c r="F91" s="37"/>
      <c r="G91" s="2">
        <f t="shared" si="4"/>
        <v>0</v>
      </c>
      <c r="H91" s="2">
        <f t="shared" si="5"/>
        <v>0</v>
      </c>
      <c r="I91" s="2">
        <f t="shared" si="6"/>
        <v>0</v>
      </c>
    </row>
    <row r="92" spans="1:9" ht="15" customHeight="1">
      <c r="A92" s="2">
        <f t="shared" si="7"/>
        <v>83</v>
      </c>
      <c r="B92" s="35"/>
      <c r="C92" s="36"/>
      <c r="D92" s="37"/>
      <c r="E92" s="37"/>
      <c r="F92" s="37"/>
      <c r="G92" s="2">
        <f t="shared" si="4"/>
        <v>0</v>
      </c>
      <c r="H92" s="2">
        <f t="shared" si="5"/>
        <v>0</v>
      </c>
      <c r="I92" s="2">
        <f t="shared" si="6"/>
        <v>0</v>
      </c>
    </row>
    <row r="93" spans="1:9" ht="15" customHeight="1">
      <c r="A93" s="2">
        <f t="shared" si="7"/>
        <v>84</v>
      </c>
      <c r="B93" s="35"/>
      <c r="C93" s="36"/>
      <c r="D93" s="37"/>
      <c r="E93" s="37"/>
      <c r="F93" s="37"/>
      <c r="G93" s="2">
        <f t="shared" si="4"/>
        <v>0</v>
      </c>
      <c r="H93" s="2">
        <f t="shared" si="5"/>
        <v>0</v>
      </c>
      <c r="I93" s="2">
        <f t="shared" si="6"/>
        <v>0</v>
      </c>
    </row>
    <row r="94" spans="1:9" ht="15" customHeight="1">
      <c r="A94" s="2">
        <f t="shared" si="7"/>
        <v>85</v>
      </c>
      <c r="B94" s="35"/>
      <c r="C94" s="36"/>
      <c r="D94" s="37"/>
      <c r="E94" s="37"/>
      <c r="F94" s="37"/>
      <c r="G94" s="2">
        <f t="shared" si="4"/>
        <v>0</v>
      </c>
      <c r="H94" s="2">
        <f t="shared" si="5"/>
        <v>0</v>
      </c>
      <c r="I94" s="2">
        <f t="shared" si="6"/>
        <v>0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 password="86AF" sheet="1" objects="1" scenarios="1"/>
  <printOptions/>
  <pageMargins left="0.75" right="0.75" top="1" bottom="1" header="0.25" footer="0.5"/>
  <pageSetup fitToHeight="0" fitToWidth="1" horizontalDpi="600" verticalDpi="600" orientation="portrait" scale="67" r:id="rId4"/>
  <headerFooter alignWithMargins="0">
    <oddHeader>&amp;L&amp;G</oddHeader>
    <oddFooter>&amp;L&amp;8Jun 2017
&amp;C&amp;8Landfill with LFG Collection System
© 2017 Government of Alberta&amp;R&amp;8Page &amp;P of &amp;N
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9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9.140625" defaultRowHeight="12.75"/>
  <cols>
    <col min="1" max="1" width="11.00390625" style="3" customWidth="1"/>
    <col min="2" max="2" width="24.421875" style="3" customWidth="1"/>
    <col min="3" max="3" width="21.00390625" style="3" customWidth="1"/>
    <col min="4" max="4" width="20.8515625" style="3" customWidth="1"/>
    <col min="5" max="16384" width="9.140625" style="3" customWidth="1"/>
  </cols>
  <sheetData>
    <row r="1" spans="1:6" ht="15.75">
      <c r="A1" s="51" t="s">
        <v>94</v>
      </c>
      <c r="B1" s="52"/>
      <c r="C1" s="52"/>
      <c r="D1" s="53"/>
      <c r="E1" s="26"/>
      <c r="F1" s="26"/>
    </row>
    <row r="2" spans="1:6" ht="15.75">
      <c r="A2" s="54">
        <v>1</v>
      </c>
      <c r="B2" s="55" t="s">
        <v>95</v>
      </c>
      <c r="C2" s="60"/>
      <c r="D2" s="56"/>
      <c r="E2" s="26"/>
      <c r="F2" s="26"/>
    </row>
    <row r="3" spans="1:6" ht="19.5" thickBot="1">
      <c r="A3" s="57">
        <v>2</v>
      </c>
      <c r="B3" s="58" t="s">
        <v>96</v>
      </c>
      <c r="C3" s="61"/>
      <c r="D3" s="59"/>
      <c r="E3" s="26"/>
      <c r="F3" s="26"/>
    </row>
    <row r="4" ht="15" customHeight="1"/>
    <row r="5" spans="1:4" ht="15" customHeight="1">
      <c r="A5" s="2" t="s">
        <v>0</v>
      </c>
      <c r="B5" s="2" t="s">
        <v>79</v>
      </c>
      <c r="C5" s="2" t="s">
        <v>69</v>
      </c>
      <c r="D5" s="2" t="s">
        <v>69</v>
      </c>
    </row>
    <row r="6" spans="1:4" ht="15" customHeight="1">
      <c r="A6" s="1" t="s">
        <v>3</v>
      </c>
      <c r="B6" s="1" t="s">
        <v>13</v>
      </c>
      <c r="C6" s="1" t="s">
        <v>71</v>
      </c>
      <c r="D6" s="1" t="s">
        <v>70</v>
      </c>
    </row>
    <row r="7" spans="1:4" ht="15" customHeight="1">
      <c r="A7" s="2">
        <f>'1 OST'!A9</f>
        <v>0</v>
      </c>
      <c r="B7" s="36"/>
      <c r="C7" s="38"/>
      <c r="D7" s="2">
        <f>(B7*C7)/1000000</f>
        <v>0</v>
      </c>
    </row>
    <row r="8" spans="1:4" ht="15" customHeight="1">
      <c r="A8" s="2">
        <f>'1 OST'!A10</f>
        <v>1</v>
      </c>
      <c r="B8" s="36"/>
      <c r="C8" s="38"/>
      <c r="D8" s="2">
        <f aca="true" t="shared" si="0" ref="D8:D71">(B8*C8)/1000000</f>
        <v>0</v>
      </c>
    </row>
    <row r="9" spans="1:4" ht="15" customHeight="1">
      <c r="A9" s="2">
        <f>'1 OST'!A11</f>
        <v>2</v>
      </c>
      <c r="B9" s="36"/>
      <c r="C9" s="38"/>
      <c r="D9" s="2">
        <f t="shared" si="0"/>
        <v>0</v>
      </c>
    </row>
    <row r="10" spans="1:4" ht="15" customHeight="1">
      <c r="A10" s="2">
        <f>'1 OST'!A12</f>
        <v>3</v>
      </c>
      <c r="B10" s="36"/>
      <c r="C10" s="38"/>
      <c r="D10" s="2">
        <f t="shared" si="0"/>
        <v>0</v>
      </c>
    </row>
    <row r="11" spans="1:4" ht="15" customHeight="1">
      <c r="A11" s="2">
        <f>'1 OST'!A13</f>
        <v>4</v>
      </c>
      <c r="B11" s="36"/>
      <c r="C11" s="38"/>
      <c r="D11" s="2">
        <f t="shared" si="0"/>
        <v>0</v>
      </c>
    </row>
    <row r="12" spans="1:4" ht="15" customHeight="1">
      <c r="A12" s="2">
        <f>'1 OST'!A14</f>
        <v>5</v>
      </c>
      <c r="B12" s="36"/>
      <c r="C12" s="38"/>
      <c r="D12" s="2">
        <f t="shared" si="0"/>
        <v>0</v>
      </c>
    </row>
    <row r="13" spans="1:4" ht="15" customHeight="1">
      <c r="A13" s="2">
        <f>'1 OST'!A15</f>
        <v>6</v>
      </c>
      <c r="B13" s="36"/>
      <c r="C13" s="38"/>
      <c r="D13" s="2">
        <f t="shared" si="0"/>
        <v>0</v>
      </c>
    </row>
    <row r="14" spans="1:4" ht="15" customHeight="1">
      <c r="A14" s="2">
        <f>'1 OST'!A16</f>
        <v>7</v>
      </c>
      <c r="B14" s="36"/>
      <c r="C14" s="38"/>
      <c r="D14" s="2">
        <f t="shared" si="0"/>
        <v>0</v>
      </c>
    </row>
    <row r="15" spans="1:4" ht="15" customHeight="1">
      <c r="A15" s="2">
        <f>'1 OST'!A17</f>
        <v>8</v>
      </c>
      <c r="B15" s="36"/>
      <c r="C15" s="38"/>
      <c r="D15" s="2">
        <f t="shared" si="0"/>
        <v>0</v>
      </c>
    </row>
    <row r="16" spans="1:4" ht="15" customHeight="1">
      <c r="A16" s="2">
        <f>'1 OST'!A18</f>
        <v>9</v>
      </c>
      <c r="B16" s="36"/>
      <c r="C16" s="38"/>
      <c r="D16" s="2">
        <f t="shared" si="0"/>
        <v>0</v>
      </c>
    </row>
    <row r="17" spans="1:4" ht="15" customHeight="1">
      <c r="A17" s="2">
        <f>'1 OST'!A19</f>
        <v>10</v>
      </c>
      <c r="B17" s="36"/>
      <c r="C17" s="38"/>
      <c r="D17" s="2">
        <f t="shared" si="0"/>
        <v>0</v>
      </c>
    </row>
    <row r="18" spans="1:4" ht="15" customHeight="1">
      <c r="A18" s="2">
        <f>'1 OST'!A20</f>
        <v>11</v>
      </c>
      <c r="B18" s="36"/>
      <c r="C18" s="38"/>
      <c r="D18" s="2">
        <f t="shared" si="0"/>
        <v>0</v>
      </c>
    </row>
    <row r="19" spans="1:4" ht="15" customHeight="1">
      <c r="A19" s="2">
        <f>'1 OST'!A21</f>
        <v>12</v>
      </c>
      <c r="B19" s="36"/>
      <c r="C19" s="38"/>
      <c r="D19" s="2">
        <f t="shared" si="0"/>
        <v>0</v>
      </c>
    </row>
    <row r="20" spans="1:4" ht="15" customHeight="1">
      <c r="A20" s="2">
        <f>'1 OST'!A22</f>
        <v>13</v>
      </c>
      <c r="B20" s="36"/>
      <c r="C20" s="38"/>
      <c r="D20" s="2">
        <f t="shared" si="0"/>
        <v>0</v>
      </c>
    </row>
    <row r="21" spans="1:4" ht="15" customHeight="1">
      <c r="A21" s="2">
        <f>'1 OST'!A23</f>
        <v>14</v>
      </c>
      <c r="B21" s="36"/>
      <c r="C21" s="38"/>
      <c r="D21" s="2">
        <f t="shared" si="0"/>
        <v>0</v>
      </c>
    </row>
    <row r="22" spans="1:4" ht="15" customHeight="1">
      <c r="A22" s="2">
        <f>'1 OST'!A24</f>
        <v>15</v>
      </c>
      <c r="B22" s="36"/>
      <c r="C22" s="38"/>
      <c r="D22" s="2">
        <f t="shared" si="0"/>
        <v>0</v>
      </c>
    </row>
    <row r="23" spans="1:4" ht="15" customHeight="1">
      <c r="A23" s="2">
        <f>'1 OST'!A25</f>
        <v>16</v>
      </c>
      <c r="B23" s="36"/>
      <c r="C23" s="38"/>
      <c r="D23" s="2">
        <f t="shared" si="0"/>
        <v>0</v>
      </c>
    </row>
    <row r="24" spans="1:4" ht="15" customHeight="1">
      <c r="A24" s="2">
        <f>'1 OST'!A26</f>
        <v>17</v>
      </c>
      <c r="B24" s="36"/>
      <c r="C24" s="38"/>
      <c r="D24" s="2">
        <f t="shared" si="0"/>
        <v>0</v>
      </c>
    </row>
    <row r="25" spans="1:4" ht="15" customHeight="1">
      <c r="A25" s="2">
        <f>'1 OST'!A27</f>
        <v>18</v>
      </c>
      <c r="B25" s="36"/>
      <c r="C25" s="38"/>
      <c r="D25" s="2">
        <f t="shared" si="0"/>
        <v>0</v>
      </c>
    </row>
    <row r="26" spans="1:4" ht="15" customHeight="1">
      <c r="A26" s="2">
        <f>'1 OST'!A28</f>
        <v>19</v>
      </c>
      <c r="B26" s="36"/>
      <c r="C26" s="38"/>
      <c r="D26" s="2">
        <f t="shared" si="0"/>
        <v>0</v>
      </c>
    </row>
    <row r="27" spans="1:4" ht="15" customHeight="1">
      <c r="A27" s="2">
        <f>'1 OST'!A29</f>
        <v>20</v>
      </c>
      <c r="B27" s="36"/>
      <c r="C27" s="38"/>
      <c r="D27" s="2">
        <f t="shared" si="0"/>
        <v>0</v>
      </c>
    </row>
    <row r="28" spans="1:4" ht="15" customHeight="1">
      <c r="A28" s="2">
        <f>'1 OST'!A30</f>
        <v>21</v>
      </c>
      <c r="B28" s="36"/>
      <c r="C28" s="38"/>
      <c r="D28" s="2">
        <f t="shared" si="0"/>
        <v>0</v>
      </c>
    </row>
    <row r="29" spans="1:4" ht="15" customHeight="1">
      <c r="A29" s="2">
        <f>'1 OST'!A31</f>
        <v>22</v>
      </c>
      <c r="B29" s="36"/>
      <c r="C29" s="38"/>
      <c r="D29" s="2">
        <f t="shared" si="0"/>
        <v>0</v>
      </c>
    </row>
    <row r="30" spans="1:4" ht="15" customHeight="1">
      <c r="A30" s="2">
        <f>'1 OST'!A32</f>
        <v>23</v>
      </c>
      <c r="B30" s="36"/>
      <c r="C30" s="38"/>
      <c r="D30" s="2">
        <f t="shared" si="0"/>
        <v>0</v>
      </c>
    </row>
    <row r="31" spans="1:4" ht="15" customHeight="1">
      <c r="A31" s="2">
        <f>'1 OST'!A33</f>
        <v>24</v>
      </c>
      <c r="B31" s="36"/>
      <c r="C31" s="38"/>
      <c r="D31" s="2">
        <f t="shared" si="0"/>
        <v>0</v>
      </c>
    </row>
    <row r="32" spans="1:4" ht="15" customHeight="1">
      <c r="A32" s="2">
        <f>'1 OST'!A34</f>
        <v>25</v>
      </c>
      <c r="B32" s="36"/>
      <c r="C32" s="38"/>
      <c r="D32" s="2">
        <f t="shared" si="0"/>
        <v>0</v>
      </c>
    </row>
    <row r="33" spans="1:4" ht="15" customHeight="1">
      <c r="A33" s="2">
        <f>'1 OST'!A35</f>
        <v>26</v>
      </c>
      <c r="B33" s="36"/>
      <c r="C33" s="38"/>
      <c r="D33" s="2">
        <f t="shared" si="0"/>
        <v>0</v>
      </c>
    </row>
    <row r="34" spans="1:4" ht="15" customHeight="1">
      <c r="A34" s="2">
        <f>'1 OST'!A36</f>
        <v>27</v>
      </c>
      <c r="B34" s="36"/>
      <c r="C34" s="38"/>
      <c r="D34" s="2">
        <f t="shared" si="0"/>
        <v>0</v>
      </c>
    </row>
    <row r="35" spans="1:4" ht="15" customHeight="1">
      <c r="A35" s="2">
        <f>'1 OST'!A37</f>
        <v>28</v>
      </c>
      <c r="B35" s="36"/>
      <c r="C35" s="38"/>
      <c r="D35" s="2">
        <f t="shared" si="0"/>
        <v>0</v>
      </c>
    </row>
    <row r="36" spans="1:4" ht="15" customHeight="1">
      <c r="A36" s="2">
        <f>'1 OST'!A38</f>
        <v>29</v>
      </c>
      <c r="B36" s="36"/>
      <c r="C36" s="38"/>
      <c r="D36" s="2">
        <f t="shared" si="0"/>
        <v>0</v>
      </c>
    </row>
    <row r="37" spans="1:4" ht="15" customHeight="1">
      <c r="A37" s="2">
        <f>'1 OST'!A39</f>
        <v>30</v>
      </c>
      <c r="B37" s="36"/>
      <c r="C37" s="38"/>
      <c r="D37" s="2">
        <f t="shared" si="0"/>
        <v>0</v>
      </c>
    </row>
    <row r="38" spans="1:4" ht="15" customHeight="1">
      <c r="A38" s="2">
        <f>'1 OST'!A40</f>
        <v>31</v>
      </c>
      <c r="B38" s="36"/>
      <c r="C38" s="38"/>
      <c r="D38" s="2">
        <f t="shared" si="0"/>
        <v>0</v>
      </c>
    </row>
    <row r="39" spans="1:4" ht="15" customHeight="1">
      <c r="A39" s="2">
        <f>'1 OST'!A41</f>
        <v>32</v>
      </c>
      <c r="B39" s="36"/>
      <c r="C39" s="38"/>
      <c r="D39" s="2">
        <f t="shared" si="0"/>
        <v>0</v>
      </c>
    </row>
    <row r="40" spans="1:4" ht="15" customHeight="1">
      <c r="A40" s="2">
        <f>'1 OST'!A42</f>
        <v>33</v>
      </c>
      <c r="B40" s="36"/>
      <c r="C40" s="38"/>
      <c r="D40" s="2">
        <f t="shared" si="0"/>
        <v>0</v>
      </c>
    </row>
    <row r="41" spans="1:4" ht="15" customHeight="1">
      <c r="A41" s="2">
        <f>'1 OST'!A43</f>
        <v>34</v>
      </c>
      <c r="B41" s="36"/>
      <c r="C41" s="38"/>
      <c r="D41" s="2">
        <f t="shared" si="0"/>
        <v>0</v>
      </c>
    </row>
    <row r="42" spans="1:4" ht="15" customHeight="1">
      <c r="A42" s="2">
        <f>'1 OST'!A44</f>
        <v>35</v>
      </c>
      <c r="B42" s="36"/>
      <c r="C42" s="38"/>
      <c r="D42" s="2">
        <f t="shared" si="0"/>
        <v>0</v>
      </c>
    </row>
    <row r="43" spans="1:4" ht="15" customHeight="1">
      <c r="A43" s="2">
        <f>'1 OST'!A45</f>
        <v>36</v>
      </c>
      <c r="B43" s="36"/>
      <c r="C43" s="38"/>
      <c r="D43" s="2">
        <f t="shared" si="0"/>
        <v>0</v>
      </c>
    </row>
    <row r="44" spans="1:4" ht="15" customHeight="1">
      <c r="A44" s="2">
        <f>'1 OST'!A46</f>
        <v>37</v>
      </c>
      <c r="B44" s="36"/>
      <c r="C44" s="38"/>
      <c r="D44" s="2">
        <f t="shared" si="0"/>
        <v>0</v>
      </c>
    </row>
    <row r="45" spans="1:4" ht="15" customHeight="1">
      <c r="A45" s="2">
        <f>'1 OST'!A47</f>
        <v>38</v>
      </c>
      <c r="B45" s="36"/>
      <c r="C45" s="38"/>
      <c r="D45" s="2">
        <f t="shared" si="0"/>
        <v>0</v>
      </c>
    </row>
    <row r="46" spans="1:4" ht="15" customHeight="1">
      <c r="A46" s="2">
        <f>'1 OST'!A48</f>
        <v>39</v>
      </c>
      <c r="B46" s="36"/>
      <c r="C46" s="38"/>
      <c r="D46" s="2">
        <f t="shared" si="0"/>
        <v>0</v>
      </c>
    </row>
    <row r="47" spans="1:4" ht="15" customHeight="1">
      <c r="A47" s="2">
        <f>'1 OST'!A49</f>
        <v>40</v>
      </c>
      <c r="B47" s="36"/>
      <c r="C47" s="38"/>
      <c r="D47" s="2">
        <f t="shared" si="0"/>
        <v>0</v>
      </c>
    </row>
    <row r="48" spans="1:4" ht="15" customHeight="1">
      <c r="A48" s="2">
        <f>'1 OST'!A50</f>
        <v>41</v>
      </c>
      <c r="B48" s="36"/>
      <c r="C48" s="38"/>
      <c r="D48" s="2">
        <f t="shared" si="0"/>
        <v>0</v>
      </c>
    </row>
    <row r="49" spans="1:4" ht="15" customHeight="1">
      <c r="A49" s="2">
        <f>'1 OST'!A51</f>
        <v>42</v>
      </c>
      <c r="B49" s="36"/>
      <c r="C49" s="38"/>
      <c r="D49" s="2">
        <f t="shared" si="0"/>
        <v>0</v>
      </c>
    </row>
    <row r="50" spans="1:4" ht="15" customHeight="1">
      <c r="A50" s="2">
        <f>'1 OST'!A52</f>
        <v>43</v>
      </c>
      <c r="B50" s="36"/>
      <c r="C50" s="38"/>
      <c r="D50" s="2">
        <f t="shared" si="0"/>
        <v>0</v>
      </c>
    </row>
    <row r="51" spans="1:4" ht="15" customHeight="1">
      <c r="A51" s="2">
        <f>'1 OST'!A53</f>
        <v>44</v>
      </c>
      <c r="B51" s="36"/>
      <c r="C51" s="38"/>
      <c r="D51" s="2">
        <f t="shared" si="0"/>
        <v>0</v>
      </c>
    </row>
    <row r="52" spans="1:4" ht="15" customHeight="1">
      <c r="A52" s="2">
        <f>'1 OST'!A54</f>
        <v>45</v>
      </c>
      <c r="B52" s="36"/>
      <c r="C52" s="38"/>
      <c r="D52" s="2">
        <f t="shared" si="0"/>
        <v>0</v>
      </c>
    </row>
    <row r="53" spans="1:4" ht="15" customHeight="1">
      <c r="A53" s="2">
        <f>'1 OST'!A55</f>
        <v>46</v>
      </c>
      <c r="B53" s="36"/>
      <c r="C53" s="38"/>
      <c r="D53" s="2">
        <f t="shared" si="0"/>
        <v>0</v>
      </c>
    </row>
    <row r="54" spans="1:4" ht="15" customHeight="1">
      <c r="A54" s="2">
        <f>'1 OST'!A56</f>
        <v>47</v>
      </c>
      <c r="B54" s="36"/>
      <c r="C54" s="38"/>
      <c r="D54" s="2">
        <f t="shared" si="0"/>
        <v>0</v>
      </c>
    </row>
    <row r="55" spans="1:4" ht="15" customHeight="1">
      <c r="A55" s="2">
        <f>'1 OST'!A57</f>
        <v>48</v>
      </c>
      <c r="B55" s="36"/>
      <c r="C55" s="38"/>
      <c r="D55" s="2">
        <f t="shared" si="0"/>
        <v>0</v>
      </c>
    </row>
    <row r="56" spans="1:4" ht="15" customHeight="1">
      <c r="A56" s="2">
        <f>'1 OST'!A58</f>
        <v>49</v>
      </c>
      <c r="B56" s="36"/>
      <c r="C56" s="38"/>
      <c r="D56" s="2">
        <f t="shared" si="0"/>
        <v>0</v>
      </c>
    </row>
    <row r="57" spans="1:4" ht="15" customHeight="1">
      <c r="A57" s="2">
        <f>'1 OST'!A59</f>
        <v>50</v>
      </c>
      <c r="B57" s="36"/>
      <c r="C57" s="38"/>
      <c r="D57" s="2">
        <f t="shared" si="0"/>
        <v>0</v>
      </c>
    </row>
    <row r="58" spans="1:4" ht="15" customHeight="1">
      <c r="A58" s="2">
        <f>'1 OST'!A60</f>
        <v>51</v>
      </c>
      <c r="B58" s="36"/>
      <c r="C58" s="38"/>
      <c r="D58" s="2">
        <f t="shared" si="0"/>
        <v>0</v>
      </c>
    </row>
    <row r="59" spans="1:4" ht="15" customHeight="1">
      <c r="A59" s="2">
        <f>'1 OST'!A61</f>
        <v>52</v>
      </c>
      <c r="B59" s="36"/>
      <c r="C59" s="38"/>
      <c r="D59" s="2">
        <f t="shared" si="0"/>
        <v>0</v>
      </c>
    </row>
    <row r="60" spans="1:4" ht="15" customHeight="1">
      <c r="A60" s="2">
        <f>'1 OST'!A62</f>
        <v>53</v>
      </c>
      <c r="B60" s="36"/>
      <c r="C60" s="38"/>
      <c r="D60" s="2">
        <f t="shared" si="0"/>
        <v>0</v>
      </c>
    </row>
    <row r="61" spans="1:4" ht="15" customHeight="1">
      <c r="A61" s="2">
        <f>'1 OST'!A63</f>
        <v>54</v>
      </c>
      <c r="B61" s="36"/>
      <c r="C61" s="38"/>
      <c r="D61" s="2">
        <f t="shared" si="0"/>
        <v>0</v>
      </c>
    </row>
    <row r="62" spans="1:4" ht="15" customHeight="1">
      <c r="A62" s="2">
        <f>'1 OST'!A64</f>
        <v>55</v>
      </c>
      <c r="B62" s="36"/>
      <c r="C62" s="38"/>
      <c r="D62" s="2">
        <f t="shared" si="0"/>
        <v>0</v>
      </c>
    </row>
    <row r="63" spans="1:4" ht="15" customHeight="1">
      <c r="A63" s="2">
        <f>'1 OST'!A65</f>
        <v>56</v>
      </c>
      <c r="B63" s="36"/>
      <c r="C63" s="38"/>
      <c r="D63" s="2">
        <f t="shared" si="0"/>
        <v>0</v>
      </c>
    </row>
    <row r="64" spans="1:4" ht="15" customHeight="1">
      <c r="A64" s="2">
        <f>'1 OST'!A66</f>
        <v>57</v>
      </c>
      <c r="B64" s="36"/>
      <c r="C64" s="38"/>
      <c r="D64" s="2">
        <f t="shared" si="0"/>
        <v>0</v>
      </c>
    </row>
    <row r="65" spans="1:4" ht="15" customHeight="1">
      <c r="A65" s="2">
        <f>'1 OST'!A67</f>
        <v>58</v>
      </c>
      <c r="B65" s="36"/>
      <c r="C65" s="38"/>
      <c r="D65" s="2">
        <f t="shared" si="0"/>
        <v>0</v>
      </c>
    </row>
    <row r="66" spans="1:4" ht="15" customHeight="1">
      <c r="A66" s="2">
        <f>'1 OST'!A68</f>
        <v>59</v>
      </c>
      <c r="B66" s="36"/>
      <c r="C66" s="38"/>
      <c r="D66" s="2">
        <f t="shared" si="0"/>
        <v>0</v>
      </c>
    </row>
    <row r="67" spans="1:4" ht="15" customHeight="1">
      <c r="A67" s="2">
        <f>'1 OST'!A69</f>
        <v>60</v>
      </c>
      <c r="B67" s="36"/>
      <c r="C67" s="38"/>
      <c r="D67" s="2">
        <f t="shared" si="0"/>
        <v>0</v>
      </c>
    </row>
    <row r="68" spans="1:4" ht="15" customHeight="1">
      <c r="A68" s="2">
        <f>'1 OST'!A70</f>
        <v>61</v>
      </c>
      <c r="B68" s="36"/>
      <c r="C68" s="38"/>
      <c r="D68" s="2">
        <f t="shared" si="0"/>
        <v>0</v>
      </c>
    </row>
    <row r="69" spans="1:4" ht="15" customHeight="1">
      <c r="A69" s="2">
        <f>'1 OST'!A71</f>
        <v>62</v>
      </c>
      <c r="B69" s="36"/>
      <c r="C69" s="38"/>
      <c r="D69" s="2">
        <f t="shared" si="0"/>
        <v>0</v>
      </c>
    </row>
    <row r="70" spans="1:4" ht="15" customHeight="1">
      <c r="A70" s="2">
        <f>'1 OST'!A72</f>
        <v>63</v>
      </c>
      <c r="B70" s="36"/>
      <c r="C70" s="38"/>
      <c r="D70" s="2">
        <f t="shared" si="0"/>
        <v>0</v>
      </c>
    </row>
    <row r="71" spans="1:4" ht="15" customHeight="1">
      <c r="A71" s="2">
        <f>'1 OST'!A73</f>
        <v>64</v>
      </c>
      <c r="B71" s="36"/>
      <c r="C71" s="38"/>
      <c r="D71" s="2">
        <f t="shared" si="0"/>
        <v>0</v>
      </c>
    </row>
    <row r="72" spans="1:4" ht="15" customHeight="1">
      <c r="A72" s="2">
        <f>'1 OST'!A74</f>
        <v>65</v>
      </c>
      <c r="B72" s="36"/>
      <c r="C72" s="38"/>
      <c r="D72" s="2">
        <f aca="true" t="shared" si="1" ref="D72:D92">(B72*C72)/1000000</f>
        <v>0</v>
      </c>
    </row>
    <row r="73" spans="1:4" ht="15" customHeight="1">
      <c r="A73" s="2">
        <f>'1 OST'!A75</f>
        <v>66</v>
      </c>
      <c r="B73" s="36"/>
      <c r="C73" s="38"/>
      <c r="D73" s="2">
        <f t="shared" si="1"/>
        <v>0</v>
      </c>
    </row>
    <row r="74" spans="1:4" ht="15" customHeight="1">
      <c r="A74" s="2">
        <f>'1 OST'!A76</f>
        <v>67</v>
      </c>
      <c r="B74" s="36"/>
      <c r="C74" s="38"/>
      <c r="D74" s="2">
        <f t="shared" si="1"/>
        <v>0</v>
      </c>
    </row>
    <row r="75" spans="1:4" ht="15" customHeight="1">
      <c r="A75" s="2">
        <f>'1 OST'!A77</f>
        <v>68</v>
      </c>
      <c r="B75" s="36"/>
      <c r="C75" s="38"/>
      <c r="D75" s="2">
        <f t="shared" si="1"/>
        <v>0</v>
      </c>
    </row>
    <row r="76" spans="1:4" ht="15" customHeight="1">
      <c r="A76" s="2">
        <f>'1 OST'!A78</f>
        <v>69</v>
      </c>
      <c r="B76" s="36"/>
      <c r="C76" s="38"/>
      <c r="D76" s="2">
        <f t="shared" si="1"/>
        <v>0</v>
      </c>
    </row>
    <row r="77" spans="1:4" ht="15" customHeight="1">
      <c r="A77" s="2">
        <f>'1 OST'!A79</f>
        <v>70</v>
      </c>
      <c r="B77" s="36"/>
      <c r="C77" s="38"/>
      <c r="D77" s="2">
        <f t="shared" si="1"/>
        <v>0</v>
      </c>
    </row>
    <row r="78" spans="1:4" ht="15" customHeight="1">
      <c r="A78" s="2">
        <f>'1 OST'!A80</f>
        <v>71</v>
      </c>
      <c r="B78" s="36"/>
      <c r="C78" s="38"/>
      <c r="D78" s="2">
        <f t="shared" si="1"/>
        <v>0</v>
      </c>
    </row>
    <row r="79" spans="1:4" ht="15" customHeight="1">
      <c r="A79" s="2">
        <f>'1 OST'!A81</f>
        <v>72</v>
      </c>
      <c r="B79" s="36"/>
      <c r="C79" s="38"/>
      <c r="D79" s="2">
        <f t="shared" si="1"/>
        <v>0</v>
      </c>
    </row>
    <row r="80" spans="1:4" ht="15" customHeight="1">
      <c r="A80" s="2">
        <f>'1 OST'!A82</f>
        <v>73</v>
      </c>
      <c r="B80" s="36"/>
      <c r="C80" s="38"/>
      <c r="D80" s="2">
        <f t="shared" si="1"/>
        <v>0</v>
      </c>
    </row>
    <row r="81" spans="1:4" ht="15" customHeight="1">
      <c r="A81" s="2">
        <f>'1 OST'!A83</f>
        <v>74</v>
      </c>
      <c r="B81" s="36"/>
      <c r="C81" s="38"/>
      <c r="D81" s="2">
        <f t="shared" si="1"/>
        <v>0</v>
      </c>
    </row>
    <row r="82" spans="1:4" ht="15" customHeight="1">
      <c r="A82" s="2">
        <f>'1 OST'!A84</f>
        <v>75</v>
      </c>
      <c r="B82" s="36"/>
      <c r="C82" s="38"/>
      <c r="D82" s="2">
        <f t="shared" si="1"/>
        <v>0</v>
      </c>
    </row>
    <row r="83" spans="1:4" ht="15" customHeight="1">
      <c r="A83" s="2">
        <f>'1 OST'!A85</f>
        <v>76</v>
      </c>
      <c r="B83" s="36"/>
      <c r="C83" s="38"/>
      <c r="D83" s="2">
        <f t="shared" si="1"/>
        <v>0</v>
      </c>
    </row>
    <row r="84" spans="1:4" ht="15" customHeight="1">
      <c r="A84" s="2">
        <f>'1 OST'!A86</f>
        <v>77</v>
      </c>
      <c r="B84" s="36"/>
      <c r="C84" s="38"/>
      <c r="D84" s="2">
        <f t="shared" si="1"/>
        <v>0</v>
      </c>
    </row>
    <row r="85" spans="1:4" ht="15" customHeight="1">
      <c r="A85" s="2">
        <f>'1 OST'!A87</f>
        <v>78</v>
      </c>
      <c r="B85" s="36"/>
      <c r="C85" s="38"/>
      <c r="D85" s="2">
        <f t="shared" si="1"/>
        <v>0</v>
      </c>
    </row>
    <row r="86" spans="1:4" ht="15" customHeight="1">
      <c r="A86" s="2">
        <f>'1 OST'!A88</f>
        <v>79</v>
      </c>
      <c r="B86" s="36"/>
      <c r="C86" s="38"/>
      <c r="D86" s="2">
        <f t="shared" si="1"/>
        <v>0</v>
      </c>
    </row>
    <row r="87" spans="1:4" ht="15" customHeight="1">
      <c r="A87" s="2">
        <f>'1 OST'!A89</f>
        <v>80</v>
      </c>
      <c r="B87" s="36"/>
      <c r="C87" s="38"/>
      <c r="D87" s="2">
        <f t="shared" si="1"/>
        <v>0</v>
      </c>
    </row>
    <row r="88" spans="1:4" ht="15" customHeight="1">
      <c r="A88" s="2">
        <f>'1 OST'!A90</f>
        <v>81</v>
      </c>
      <c r="B88" s="36"/>
      <c r="C88" s="38"/>
      <c r="D88" s="2">
        <f t="shared" si="1"/>
        <v>0</v>
      </c>
    </row>
    <row r="89" spans="1:4" ht="15" customHeight="1">
      <c r="A89" s="2">
        <f>'1 OST'!A91</f>
        <v>82</v>
      </c>
      <c r="B89" s="36"/>
      <c r="C89" s="38"/>
      <c r="D89" s="2">
        <f t="shared" si="1"/>
        <v>0</v>
      </c>
    </row>
    <row r="90" spans="1:4" ht="15" customHeight="1">
      <c r="A90" s="2">
        <f>'1 OST'!A92</f>
        <v>83</v>
      </c>
      <c r="B90" s="36"/>
      <c r="C90" s="38"/>
      <c r="D90" s="2">
        <f t="shared" si="1"/>
        <v>0</v>
      </c>
    </row>
    <row r="91" spans="1:4" ht="15" customHeight="1">
      <c r="A91" s="2">
        <f>'1 OST'!A93</f>
        <v>84</v>
      </c>
      <c r="B91" s="36"/>
      <c r="C91" s="38"/>
      <c r="D91" s="2">
        <f t="shared" si="1"/>
        <v>0</v>
      </c>
    </row>
    <row r="92" spans="1:4" ht="15" customHeight="1">
      <c r="A92" s="2">
        <f>'1 OST'!A94</f>
        <v>85</v>
      </c>
      <c r="B92" s="36"/>
      <c r="C92" s="38"/>
      <c r="D92" s="2">
        <f t="shared" si="1"/>
        <v>0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password="86AF" sheet="1" objects="1" scenarios="1"/>
  <printOptions/>
  <pageMargins left="0.75" right="0.75" top="1" bottom="1" header="0.25" footer="0.5"/>
  <pageSetup fitToHeight="0" fitToWidth="1" horizontalDpi="600" verticalDpi="600" orientation="portrait" r:id="rId4"/>
  <headerFooter alignWithMargins="0">
    <oddHeader>&amp;L&amp;G</oddHeader>
    <oddFooter>&amp;L&amp;8Jun 2017
&amp;C&amp;8Landfill with LFG Collection System
© 2017 Government of Alberta&amp;R&amp;8Page &amp;P of &amp;N
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7109375" style="3" customWidth="1"/>
    <col min="2" max="2" width="11.00390625" style="3" customWidth="1"/>
    <col min="3" max="3" width="71.8515625" style="3" customWidth="1"/>
    <col min="4" max="4" width="11.421875" style="3" customWidth="1"/>
    <col min="5" max="5" width="18.7109375" style="3" customWidth="1"/>
    <col min="6" max="16384" width="9.140625" style="3" customWidth="1"/>
  </cols>
  <sheetData>
    <row r="1" spans="1:6" ht="15.75">
      <c r="A1" s="51" t="s">
        <v>94</v>
      </c>
      <c r="B1" s="52"/>
      <c r="C1" s="52"/>
      <c r="D1" s="52"/>
      <c r="E1" s="53"/>
      <c r="F1" s="26"/>
    </row>
    <row r="2" spans="1:6" ht="15.75">
      <c r="A2" s="54">
        <v>1</v>
      </c>
      <c r="B2" s="55" t="s">
        <v>98</v>
      </c>
      <c r="C2" s="60"/>
      <c r="D2" s="60"/>
      <c r="E2" s="56"/>
      <c r="F2" s="26"/>
    </row>
    <row r="3" spans="1:6" ht="16.5" thickBot="1">
      <c r="A3" s="57">
        <v>2</v>
      </c>
      <c r="B3" s="58" t="s">
        <v>97</v>
      </c>
      <c r="C3" s="61"/>
      <c r="D3" s="61"/>
      <c r="E3" s="59"/>
      <c r="F3" s="26"/>
    </row>
    <row r="4" spans="1:2" s="26" customFormat="1" ht="15.75">
      <c r="A4" s="49"/>
      <c r="B4" s="50"/>
    </row>
    <row r="5" spans="1:5" ht="19.5" customHeight="1" thickBot="1">
      <c r="A5" s="32" t="s">
        <v>83</v>
      </c>
      <c r="B5" s="15"/>
      <c r="C5" s="15"/>
      <c r="D5" s="15"/>
      <c r="E5" s="15"/>
    </row>
    <row r="6" spans="1:2" ht="19.5" customHeight="1" thickBot="1">
      <c r="A6" s="2" t="s">
        <v>0</v>
      </c>
      <c r="B6" s="33"/>
    </row>
    <row r="7" spans="1:5" ht="19.5" customHeight="1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</row>
    <row r="8" spans="1:5" ht="19.5" customHeight="1" thickBot="1">
      <c r="A8" s="7">
        <v>1</v>
      </c>
      <c r="B8" s="21" t="s">
        <v>48</v>
      </c>
      <c r="C8" s="8"/>
      <c r="D8" s="8"/>
      <c r="E8" s="8"/>
    </row>
    <row r="9" spans="1:5" ht="19.5" customHeight="1" thickBot="1">
      <c r="A9" s="2"/>
      <c r="B9" s="2" t="s">
        <v>19</v>
      </c>
      <c r="C9" s="16" t="s">
        <v>34</v>
      </c>
      <c r="D9" s="10"/>
      <c r="E9" s="2" t="s">
        <v>35</v>
      </c>
    </row>
    <row r="10" spans="1:5" ht="19.5" customHeight="1" thickBot="1">
      <c r="A10" s="2"/>
      <c r="B10" s="2" t="s">
        <v>20</v>
      </c>
      <c r="C10" s="9" t="s">
        <v>39</v>
      </c>
      <c r="D10" s="11"/>
      <c r="E10" s="2" t="s">
        <v>32</v>
      </c>
    </row>
    <row r="11" spans="1:5" ht="19.5" customHeight="1" thickBot="1">
      <c r="A11" s="2"/>
      <c r="B11" s="2" t="s">
        <v>21</v>
      </c>
      <c r="C11" s="9" t="s">
        <v>36</v>
      </c>
      <c r="D11" s="17">
        <v>0.00068</v>
      </c>
      <c r="E11" s="2" t="s">
        <v>26</v>
      </c>
    </row>
    <row r="12" spans="1:5" ht="19.5" customHeight="1" thickBot="1">
      <c r="A12" s="2"/>
      <c r="B12" s="2" t="s">
        <v>22</v>
      </c>
      <c r="C12" s="9" t="s">
        <v>40</v>
      </c>
      <c r="D12" s="11"/>
      <c r="E12" s="2" t="s">
        <v>32</v>
      </c>
    </row>
    <row r="13" spans="1:5" ht="19.5" customHeight="1" thickBot="1">
      <c r="A13" s="2"/>
      <c r="B13" s="2" t="s">
        <v>23</v>
      </c>
      <c r="C13" s="9" t="s">
        <v>59</v>
      </c>
      <c r="D13" s="19">
        <v>0.00187</v>
      </c>
      <c r="E13" s="2" t="s">
        <v>26</v>
      </c>
    </row>
    <row r="14" spans="1:5" ht="19.5" customHeight="1" thickBot="1">
      <c r="A14" s="2"/>
      <c r="B14" s="2" t="s">
        <v>24</v>
      </c>
      <c r="C14" s="9" t="s">
        <v>61</v>
      </c>
      <c r="D14" s="13">
        <f>D9*D10*D11</f>
        <v>0</v>
      </c>
      <c r="E14" s="2" t="s">
        <v>2</v>
      </c>
    </row>
    <row r="15" spans="1:5" ht="19.5" customHeight="1" thickBot="1">
      <c r="A15" s="2"/>
      <c r="B15" s="2" t="s">
        <v>33</v>
      </c>
      <c r="C15" s="9" t="s">
        <v>62</v>
      </c>
      <c r="D15" s="13">
        <f>D9*D12*D13</f>
        <v>0</v>
      </c>
      <c r="E15" s="2" t="s">
        <v>1</v>
      </c>
    </row>
    <row r="16" spans="1:5" ht="19.5" customHeight="1" thickBot="1">
      <c r="A16" s="7">
        <v>2</v>
      </c>
      <c r="B16" s="21" t="s">
        <v>49</v>
      </c>
      <c r="C16" s="8"/>
      <c r="D16" s="22"/>
      <c r="E16" s="7"/>
    </row>
    <row r="17" spans="1:5" ht="19.5" customHeight="1" thickBot="1">
      <c r="A17" s="2"/>
      <c r="B17" s="2" t="s">
        <v>19</v>
      </c>
      <c r="C17" s="9" t="s">
        <v>37</v>
      </c>
      <c r="D17" s="18"/>
      <c r="E17" s="2" t="s">
        <v>4</v>
      </c>
    </row>
    <row r="18" spans="1:5" ht="19.5" customHeight="1" thickBot="1">
      <c r="A18" s="2"/>
      <c r="B18" s="2" t="s">
        <v>20</v>
      </c>
      <c r="C18" s="3" t="s">
        <v>60</v>
      </c>
      <c r="D18" s="13" t="e">
        <f>(D14/D17)-D14</f>
        <v>#DIV/0!</v>
      </c>
      <c r="E18" s="2" t="s">
        <v>2</v>
      </c>
    </row>
    <row r="19" spans="1:5" ht="19.5" customHeight="1" thickBot="1">
      <c r="A19" s="2"/>
      <c r="B19" s="2" t="s">
        <v>21</v>
      </c>
      <c r="C19" s="3" t="s">
        <v>63</v>
      </c>
      <c r="D19" s="13" t="e">
        <f>(D15/D17)-D15</f>
        <v>#DIV/0!</v>
      </c>
      <c r="E19" s="2" t="s">
        <v>1</v>
      </c>
    </row>
    <row r="20" spans="1:5" ht="19.5" customHeight="1" thickBot="1">
      <c r="A20" s="2">
        <v>3</v>
      </c>
      <c r="B20" s="23" t="s">
        <v>66</v>
      </c>
      <c r="D20" s="6"/>
      <c r="E20" s="2"/>
    </row>
    <row r="21" spans="1:5" ht="19.5" customHeight="1" thickBot="1">
      <c r="A21" s="2"/>
      <c r="B21" s="7" t="s">
        <v>19</v>
      </c>
      <c r="C21" s="8" t="s">
        <v>64</v>
      </c>
      <c r="D21" s="12"/>
      <c r="E21" s="2" t="s">
        <v>2</v>
      </c>
    </row>
    <row r="22" spans="1:5" ht="19.5" customHeight="1" thickBot="1">
      <c r="A22" s="2"/>
      <c r="B22" s="7" t="s">
        <v>20</v>
      </c>
      <c r="C22" s="8" t="s">
        <v>67</v>
      </c>
      <c r="D22" s="12"/>
      <c r="E22" s="2" t="s">
        <v>1</v>
      </c>
    </row>
    <row r="23" spans="1:5" ht="19.5" customHeight="1" thickBot="1">
      <c r="A23" s="2"/>
      <c r="B23" s="7" t="s">
        <v>21</v>
      </c>
      <c r="C23" s="8" t="s">
        <v>65</v>
      </c>
      <c r="D23" s="24">
        <f>D21</f>
        <v>0</v>
      </c>
      <c r="E23" s="2" t="s">
        <v>2</v>
      </c>
    </row>
    <row r="24" spans="1:5" ht="19.5" customHeight="1" thickBot="1">
      <c r="A24" s="2"/>
      <c r="B24" s="7" t="s">
        <v>22</v>
      </c>
      <c r="C24" s="8" t="s">
        <v>68</v>
      </c>
      <c r="D24" s="24">
        <f>D22</f>
        <v>0</v>
      </c>
      <c r="E24" s="2" t="s">
        <v>1</v>
      </c>
    </row>
    <row r="25" spans="1:5" ht="19.5" customHeight="1">
      <c r="A25" s="2">
        <v>4</v>
      </c>
      <c r="B25" s="23" t="s">
        <v>50</v>
      </c>
      <c r="D25" s="6"/>
      <c r="E25" s="2"/>
    </row>
    <row r="26" spans="1:5" ht="19.5" customHeight="1" thickBot="1">
      <c r="A26" s="2"/>
      <c r="B26" s="2" t="s">
        <v>19</v>
      </c>
      <c r="C26" s="9" t="s">
        <v>58</v>
      </c>
      <c r="D26" s="6"/>
      <c r="E26" s="2"/>
    </row>
    <row r="27" spans="1:5" ht="19.5" customHeight="1" thickBot="1">
      <c r="A27" s="2"/>
      <c r="B27" s="2" t="s">
        <v>20</v>
      </c>
      <c r="C27" s="9" t="s">
        <v>41</v>
      </c>
      <c r="D27" s="13" t="e">
        <f>D18-D23</f>
        <v>#DIV/0!</v>
      </c>
      <c r="E27" s="2" t="s">
        <v>2</v>
      </c>
    </row>
    <row r="28" spans="1:5" ht="19.5" customHeight="1" thickBot="1">
      <c r="A28" s="2"/>
      <c r="B28" s="2" t="s">
        <v>21</v>
      </c>
      <c r="C28" s="9" t="s">
        <v>25</v>
      </c>
      <c r="D28" s="11"/>
      <c r="E28" s="2" t="s">
        <v>4</v>
      </c>
    </row>
    <row r="29" spans="1:6" ht="19.5" customHeight="1" thickBot="1">
      <c r="A29" s="2"/>
      <c r="B29" s="2" t="s">
        <v>22</v>
      </c>
      <c r="C29" s="9" t="s">
        <v>42</v>
      </c>
      <c r="D29" s="13" t="e">
        <f>D27*D28</f>
        <v>#DIV/0!</v>
      </c>
      <c r="E29" s="2" t="s">
        <v>2</v>
      </c>
      <c r="F29" s="5"/>
    </row>
    <row r="30" spans="1:6" ht="19.5" customHeight="1" thickBot="1">
      <c r="A30" s="2"/>
      <c r="B30" s="2" t="s">
        <v>23</v>
      </c>
      <c r="C30" s="9" t="s">
        <v>76</v>
      </c>
      <c r="D30" s="13" t="e">
        <f>0.85*D29*2.74271</f>
        <v>#DIV/0!</v>
      </c>
      <c r="E30" s="2" t="s">
        <v>1</v>
      </c>
      <c r="F30" s="5"/>
    </row>
    <row r="31" spans="1:5" ht="19.5" customHeight="1" thickBot="1">
      <c r="A31" s="2"/>
      <c r="B31" s="2" t="s">
        <v>24</v>
      </c>
      <c r="C31" s="9" t="s">
        <v>51</v>
      </c>
      <c r="D31" s="25" t="e">
        <f>D18-D29</f>
        <v>#DIV/0!</v>
      </c>
      <c r="E31" s="2" t="s">
        <v>2</v>
      </c>
    </row>
    <row r="32" spans="1:5" ht="19.5" customHeight="1" thickBot="1">
      <c r="A32" s="2"/>
      <c r="B32" s="2" t="s">
        <v>33</v>
      </c>
      <c r="C32" s="9" t="s">
        <v>52</v>
      </c>
      <c r="D32" s="39" t="e">
        <f>D19+D30</f>
        <v>#DIV/0!</v>
      </c>
      <c r="E32" s="2" t="s">
        <v>1</v>
      </c>
    </row>
    <row r="33" spans="1:4" ht="19.5" customHeight="1" thickBot="1">
      <c r="A33" s="2">
        <v>5</v>
      </c>
      <c r="B33" s="23" t="s">
        <v>53</v>
      </c>
      <c r="D33" s="26"/>
    </row>
    <row r="34" spans="1:5" ht="19.5" customHeight="1" thickBot="1">
      <c r="A34" s="2"/>
      <c r="B34" s="2" t="s">
        <v>19</v>
      </c>
      <c r="C34" s="9" t="s">
        <v>43</v>
      </c>
      <c r="D34" s="13">
        <f>D14</f>
        <v>0</v>
      </c>
      <c r="E34" s="2" t="s">
        <v>2</v>
      </c>
    </row>
    <row r="35" spans="1:5" ht="19.5" customHeight="1" thickBot="1">
      <c r="A35" s="2"/>
      <c r="B35" s="2" t="s">
        <v>20</v>
      </c>
      <c r="C35" s="9" t="s">
        <v>38</v>
      </c>
      <c r="D35" s="18"/>
      <c r="E35" s="2" t="s">
        <v>4</v>
      </c>
    </row>
    <row r="36" spans="1:5" ht="19.5" customHeight="1" thickBot="1">
      <c r="A36" s="2"/>
      <c r="B36" s="2" t="s">
        <v>21</v>
      </c>
      <c r="C36" s="9" t="s">
        <v>44</v>
      </c>
      <c r="D36" s="13">
        <f>D34*D35*2.74271</f>
        <v>0</v>
      </c>
      <c r="E36" s="2" t="s">
        <v>1</v>
      </c>
    </row>
    <row r="37" spans="1:5" ht="19.5" customHeight="1" thickBot="1">
      <c r="A37" s="2"/>
      <c r="B37" s="2" t="s">
        <v>22</v>
      </c>
      <c r="C37" s="9" t="s">
        <v>54</v>
      </c>
      <c r="D37" s="13">
        <f>(1-D35)*D34</f>
        <v>0</v>
      </c>
      <c r="E37" s="2" t="s">
        <v>2</v>
      </c>
    </row>
    <row r="38" spans="1:5" ht="19.5" customHeight="1" thickBot="1">
      <c r="A38" s="2"/>
      <c r="B38" s="2" t="s">
        <v>23</v>
      </c>
      <c r="C38" s="9" t="s">
        <v>55</v>
      </c>
      <c r="D38" s="13">
        <f>D15+D36</f>
        <v>0</v>
      </c>
      <c r="E38" s="2" t="s">
        <v>1</v>
      </c>
    </row>
    <row r="39" spans="1:5" ht="19.5" customHeight="1" thickBot="1">
      <c r="A39" s="2">
        <v>6</v>
      </c>
      <c r="B39" s="23" t="s">
        <v>56</v>
      </c>
      <c r="C39" s="9"/>
      <c r="D39" s="20"/>
      <c r="E39" s="2"/>
    </row>
    <row r="40" spans="1:5" ht="19.5" customHeight="1" thickBot="1">
      <c r="A40" s="2"/>
      <c r="B40" s="2" t="s">
        <v>19</v>
      </c>
      <c r="C40" s="8" t="s">
        <v>45</v>
      </c>
      <c r="D40" s="10"/>
      <c r="E40" s="2" t="s">
        <v>1</v>
      </c>
    </row>
    <row r="41" spans="1:5" ht="19.5" customHeight="1" thickBot="1">
      <c r="A41" s="2"/>
      <c r="B41" s="2" t="s">
        <v>20</v>
      </c>
      <c r="C41" s="8" t="s">
        <v>46</v>
      </c>
      <c r="D41" s="30"/>
      <c r="E41" s="2" t="s">
        <v>2</v>
      </c>
    </row>
    <row r="42" spans="1:5" ht="19.5" customHeight="1" thickBot="1">
      <c r="A42" s="2"/>
      <c r="B42" s="2" t="s">
        <v>21</v>
      </c>
      <c r="C42" s="8" t="s">
        <v>47</v>
      </c>
      <c r="D42" s="31"/>
      <c r="E42" s="2" t="s">
        <v>27</v>
      </c>
    </row>
    <row r="43" spans="1:5" ht="19.5" customHeight="1" thickBot="1">
      <c r="A43" s="2">
        <v>7</v>
      </c>
      <c r="B43" s="23" t="s">
        <v>101</v>
      </c>
      <c r="C43" s="8"/>
      <c r="D43" s="20"/>
      <c r="E43" s="2"/>
    </row>
    <row r="44" spans="1:5" ht="19.5" customHeight="1" thickBot="1">
      <c r="A44" s="2"/>
      <c r="B44" s="2" t="s">
        <v>19</v>
      </c>
      <c r="C44" s="8" t="s">
        <v>102</v>
      </c>
      <c r="D44" s="30"/>
      <c r="E44" s="2" t="s">
        <v>27</v>
      </c>
    </row>
    <row r="45" spans="1:5" ht="19.5" customHeight="1" thickBot="1">
      <c r="A45" s="2">
        <v>8</v>
      </c>
      <c r="B45" s="23" t="s">
        <v>72</v>
      </c>
      <c r="D45" s="2"/>
      <c r="E45" s="2"/>
    </row>
    <row r="46" spans="1:5" ht="19.5" customHeight="1" thickBot="1">
      <c r="A46" s="2"/>
      <c r="B46" s="2" t="s">
        <v>19</v>
      </c>
      <c r="C46" s="4" t="s">
        <v>28</v>
      </c>
      <c r="D46" s="14" t="e">
        <f>D31+D37+D41+D23</f>
        <v>#DIV/0!</v>
      </c>
      <c r="E46" s="2" t="s">
        <v>2</v>
      </c>
    </row>
    <row r="47" spans="1:5" ht="19.5" customHeight="1" thickBot="1">
      <c r="A47" s="2"/>
      <c r="B47" s="2" t="s">
        <v>20</v>
      </c>
      <c r="C47" s="4" t="s">
        <v>29</v>
      </c>
      <c r="D47" s="14" t="e">
        <f>D32+D38+D40+D24</f>
        <v>#DIV/0!</v>
      </c>
      <c r="E47" s="2" t="s">
        <v>1</v>
      </c>
    </row>
    <row r="48" spans="1:5" ht="19.5" customHeight="1" thickBot="1">
      <c r="A48" s="2"/>
      <c r="B48" s="2" t="s">
        <v>21</v>
      </c>
      <c r="C48" s="4" t="s">
        <v>30</v>
      </c>
      <c r="D48" s="29">
        <f>D42+D44</f>
        <v>0</v>
      </c>
      <c r="E48" s="2" t="s">
        <v>27</v>
      </c>
    </row>
    <row r="49" spans="1:5" ht="19.5" customHeight="1" thickBot="1">
      <c r="A49" s="2"/>
      <c r="B49" s="2" t="s">
        <v>24</v>
      </c>
      <c r="C49" s="4" t="s">
        <v>73</v>
      </c>
      <c r="D49" s="14" t="e">
        <f>(D46*25)+(D47*1)+(D48*298)</f>
        <v>#DIV/0!</v>
      </c>
      <c r="E49" s="2" t="s">
        <v>57</v>
      </c>
    </row>
    <row r="50" spans="1:5" ht="19.5" customHeight="1" thickBot="1">
      <c r="A50" s="2">
        <v>9</v>
      </c>
      <c r="B50" s="23" t="s">
        <v>74</v>
      </c>
      <c r="D50" s="2"/>
      <c r="E50" s="2"/>
    </row>
    <row r="51" spans="1:5" ht="19.5" customHeight="1" thickBot="1">
      <c r="A51" s="2"/>
      <c r="B51" s="2" t="s">
        <v>19</v>
      </c>
      <c r="C51" s="4" t="s">
        <v>28</v>
      </c>
      <c r="D51" s="14" t="e">
        <f>D23+D31+D37+D41</f>
        <v>#DIV/0!</v>
      </c>
      <c r="E51" s="2" t="s">
        <v>2</v>
      </c>
    </row>
    <row r="52" spans="1:5" ht="19.5" customHeight="1" thickBot="1">
      <c r="A52" s="2"/>
      <c r="B52" s="2" t="s">
        <v>20</v>
      </c>
      <c r="C52" s="4" t="s">
        <v>29</v>
      </c>
      <c r="D52" s="14">
        <f>D40</f>
        <v>0</v>
      </c>
      <c r="E52" s="2" t="s">
        <v>1</v>
      </c>
    </row>
    <row r="53" spans="1:5" ht="19.5" thickBot="1">
      <c r="A53" s="2"/>
      <c r="B53" s="2" t="s">
        <v>21</v>
      </c>
      <c r="C53" s="4" t="s">
        <v>30</v>
      </c>
      <c r="D53" s="29">
        <f>D42+D44</f>
        <v>0</v>
      </c>
      <c r="E53" s="2" t="s">
        <v>27</v>
      </c>
    </row>
    <row r="54" spans="1:5" ht="19.5" thickBot="1">
      <c r="A54" s="2"/>
      <c r="B54" s="2" t="s">
        <v>24</v>
      </c>
      <c r="C54" s="4" t="s">
        <v>75</v>
      </c>
      <c r="D54" s="14" t="e">
        <f>(D51*25)+(D52*1)+(D53*298)</f>
        <v>#DIV/0!</v>
      </c>
      <c r="E54" s="2" t="s">
        <v>57</v>
      </c>
    </row>
    <row r="55" spans="1:2" ht="16.5" thickBot="1">
      <c r="A55" s="2">
        <v>10</v>
      </c>
      <c r="B55" s="23" t="s">
        <v>82</v>
      </c>
    </row>
    <row r="56" spans="1:5" ht="19.5" thickBot="1">
      <c r="A56" s="2"/>
      <c r="B56" s="23"/>
      <c r="C56" s="4" t="s">
        <v>78</v>
      </c>
      <c r="D56" s="14" t="e">
        <f>D14+D18</f>
        <v>#DIV/0!</v>
      </c>
      <c r="E56" s="2" t="s">
        <v>2</v>
      </c>
    </row>
    <row r="57" spans="1:2" ht="16.5" thickBot="1">
      <c r="A57" s="2">
        <v>11</v>
      </c>
      <c r="B57" s="23" t="s">
        <v>80</v>
      </c>
    </row>
    <row r="58" spans="1:5" ht="19.5" thickBot="1">
      <c r="A58" s="2"/>
      <c r="C58" s="4" t="s">
        <v>81</v>
      </c>
      <c r="D58" s="34" t="e">
        <f>D54/D56</f>
        <v>#DIV/0!</v>
      </c>
      <c r="E58" s="2" t="s">
        <v>77</v>
      </c>
    </row>
    <row r="59" ht="15.75"/>
    <row r="60" spans="3:5" ht="15.75">
      <c r="C60" s="27"/>
      <c r="D60" s="28"/>
      <c r="E60" s="27"/>
    </row>
  </sheetData>
  <sheetProtection sheet="1"/>
  <printOptions/>
  <pageMargins left="0.75" right="0.75" top="1" bottom="1" header="0.25" footer="0.5"/>
  <pageSetup fitToHeight="1" fitToWidth="1" horizontalDpi="600" verticalDpi="600" orientation="portrait" scale="56" r:id="rId4"/>
  <headerFooter alignWithMargins="0">
    <oddHeader>&amp;L&amp;G</oddHeader>
    <oddFooter>&amp;L&amp;8Jun 2017
&amp;C&amp;8Landfill with LFG Collection System
© 2017 Government of Alberta&amp;R&amp;8Page &amp;P of &amp;N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felske</dc:creator>
  <cp:keywords/>
  <dc:description/>
  <cp:lastModifiedBy>jennifer.lau</cp:lastModifiedBy>
  <cp:lastPrinted>2017-06-08T20:10:19Z</cp:lastPrinted>
  <dcterms:created xsi:type="dcterms:W3CDTF">2007-11-07T23:23:44Z</dcterms:created>
  <dcterms:modified xsi:type="dcterms:W3CDTF">2017-06-08T20:11:13Z</dcterms:modified>
  <cp:category/>
  <cp:version/>
  <cp:contentType/>
  <cp:contentStatus/>
</cp:coreProperties>
</file>