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70" windowWidth="5940" windowHeight="5385" tabRatio="762" activeTab="0"/>
  </bookViews>
  <sheets>
    <sheet name="1_Stmt Req" sheetId="1" r:id="rId1"/>
    <sheet name="1a_Reason for Amendment" sheetId="2" r:id="rId2"/>
    <sheet name="2_Payout Status" sheetId="3" r:id="rId3"/>
    <sheet name="3_Total Costs" sheetId="4" r:id="rId4"/>
    <sheet name="3a_Cost Details" sheetId="5" r:id="rId5"/>
    <sheet name="4_Return Allowanc" sheetId="6" r:id="rId6"/>
    <sheet name="5_Revenue-Summary" sheetId="7" r:id="rId7"/>
    <sheet name="6_Revenue Roy Detail" sheetId="8" r:id="rId8"/>
    <sheet name="ADMIN" sheetId="9" r:id="rId9"/>
  </sheets>
  <definedNames>
    <definedName name="_xlfn.IFERROR" hidden="1">#NAME?</definedName>
    <definedName name="Audit_Report" localSheetId="1">'1a_Reason for Amendment'!$B$14:$J$17</definedName>
    <definedName name="Audit_Report">'1_Stmt Req'!$B$14:$J$17</definedName>
    <definedName name="Cost_Breakdown" localSheetId="1">#REF!</definedName>
    <definedName name="Cost_Breakdown" localSheetId="7">#REF!</definedName>
    <definedName name="Cost_Breakdown">#REF!</definedName>
    <definedName name="Cost_Details">'3a_Cost Details'!$A$14:$I$31</definedName>
    <definedName name="Return_Allowance">'4_Return Allowanc'!$A$14:$K$34</definedName>
    <definedName name="Revenue" localSheetId="7">'6_Revenue Roy Detail'!$A$8:$H$49</definedName>
    <definedName name="Revenue">'5_Revenue-Summary'!$A$14:$H$37</definedName>
    <definedName name="Royalty_Bitumen">#REF!</definedName>
    <definedName name="Royalty_Blend">#REF!</definedName>
    <definedName name="Royalty_Other">#REF!</definedName>
    <definedName name="Royalty_SCO" localSheetId="1">#REF!,#REF!</definedName>
    <definedName name="Royalty_SCO" localSheetId="7">#REF!,#REF!</definedName>
    <definedName name="Royalty_SCO">#REF!,#REF!</definedName>
    <definedName name="Royalty_Summary">#REF!</definedName>
    <definedName name="Total_Costs">'3_Total Costs'!$A$14:$H$30</definedName>
    <definedName name="xxx" localSheetId="1">#REF!,#REF!</definedName>
    <definedName name="xxx" localSheetId="7">#REF!,#REF!</definedName>
    <definedName name="xxx">#REF!,#REF!</definedName>
  </definedNames>
  <calcPr fullCalcOnLoad="1"/>
</workbook>
</file>

<file path=xl/comments6.xml><?xml version="1.0" encoding="utf-8"?>
<comments xmlns="http://schemas.openxmlformats.org/spreadsheetml/2006/main">
  <authors>
    <author>A satisfied Microsoft Office user</author>
  </authors>
  <commentList>
    <comment ref="H15" authorId="0">
      <text>
        <r>
          <rPr>
            <sz val="12"/>
            <rFont val="Arial"/>
            <family val="2"/>
          </rPr>
          <t>Based on Cumulative Cost less the Cumulative Revenue.</t>
        </r>
      </text>
    </comment>
  </commentList>
</comments>
</file>

<file path=xl/comments7.xml><?xml version="1.0" encoding="utf-8"?>
<comments xmlns="http://schemas.openxmlformats.org/spreadsheetml/2006/main">
  <authors>
    <author>Comment</author>
  </authors>
  <commentList>
    <comment ref="G16" authorId="0">
      <text>
        <r>
          <rPr>
            <b/>
            <sz val="12"/>
            <rFont val="Tahoma"/>
            <family val="2"/>
          </rPr>
          <t>Comment:</t>
        </r>
        <r>
          <rPr>
            <sz val="12"/>
            <rFont val="Tahoma"/>
            <family val="2"/>
          </rPr>
          <t xml:space="preserve">
If first time completing an End Of Period Statement, this value should be $0
</t>
        </r>
      </text>
    </comment>
  </commentList>
</comments>
</file>

<file path=xl/sharedStrings.xml><?xml version="1.0" encoding="utf-8"?>
<sst xmlns="http://schemas.openxmlformats.org/spreadsheetml/2006/main" count="363" uniqueCount="218">
  <si>
    <t>Cumulative Costs</t>
  </si>
  <si>
    <t>Return Allowance Earned during the Period</t>
  </si>
  <si>
    <t>Cumulative Revenue</t>
  </si>
  <si>
    <t>Revenue during the Period</t>
  </si>
  <si>
    <t>Allowed Costs</t>
  </si>
  <si>
    <t>Diluent</t>
  </si>
  <si>
    <t>Total</t>
  </si>
  <si>
    <t>Month</t>
  </si>
  <si>
    <t>Carry Forward from Previous Period</t>
  </si>
  <si>
    <t>January</t>
  </si>
  <si>
    <t>February</t>
  </si>
  <si>
    <t>March</t>
  </si>
  <si>
    <t>April</t>
  </si>
  <si>
    <t>May</t>
  </si>
  <si>
    <t>June</t>
  </si>
  <si>
    <t>July</t>
  </si>
  <si>
    <t>August</t>
  </si>
  <si>
    <t>September</t>
  </si>
  <si>
    <t>October</t>
  </si>
  <si>
    <t>November</t>
  </si>
  <si>
    <t>December</t>
  </si>
  <si>
    <t>Period Total</t>
  </si>
  <si>
    <r>
      <t>Expected Date of Payout based on estimated price $/m</t>
    </r>
    <r>
      <rPr>
        <vertAlign val="superscript"/>
        <sz val="12"/>
        <rFont val="Arial"/>
        <family val="2"/>
      </rPr>
      <t>3</t>
    </r>
    <r>
      <rPr>
        <sz val="12"/>
        <rFont val="Arial"/>
        <family val="2"/>
      </rPr>
      <t>, price differential, production volumes, and Cdn. exchange rate.</t>
    </r>
  </si>
  <si>
    <t>Allowable Costs Incurred during the Period (excluding Royalty and Return Allowance)</t>
  </si>
  <si>
    <t>Cumulative Revenue
($)</t>
  </si>
  <si>
    <t xml:space="preserve">Project Net Cumulative Cost/Project Net Cumulative Balance at End of Period </t>
  </si>
  <si>
    <t>Cumulative Revenue at End of Period</t>
  </si>
  <si>
    <t xml:space="preserve">Cumulative Revenue at Beginning of Period </t>
  </si>
  <si>
    <t xml:space="preserve">Cumulative Costs at End of Period </t>
  </si>
  <si>
    <t>Cumulative Costs at Beginning of Period</t>
  </si>
  <si>
    <t>Royalty Payable during the Period</t>
  </si>
  <si>
    <t>Royalty Payable</t>
  </si>
  <si>
    <t>Royalty Payable
($)</t>
  </si>
  <si>
    <t xml:space="preserve">Project Name:  </t>
  </si>
  <si>
    <t xml:space="preserve">Operator Name:  </t>
  </si>
  <si>
    <t xml:space="preserve">Operator ID:   </t>
  </si>
  <si>
    <t xml:space="preserve">For the Period:  </t>
  </si>
  <si>
    <t xml:space="preserve">to: </t>
  </si>
  <si>
    <t>(date)</t>
  </si>
  <si>
    <t>Less:
Cumulative
Revenue
($)</t>
  </si>
  <si>
    <t xml:space="preserve">Diluent:  </t>
  </si>
  <si>
    <t xml:space="preserve">Sub-total:  </t>
  </si>
  <si>
    <t xml:space="preserve">Royalty Payable:  </t>
  </si>
  <si>
    <t xml:space="preserve">Return Allowance Earned:  </t>
  </si>
  <si>
    <t>[from PRE-4]</t>
  </si>
  <si>
    <t>[from PRE-5]</t>
  </si>
  <si>
    <t>[from PRE-6]</t>
  </si>
  <si>
    <t>[to PRE-2]</t>
  </si>
  <si>
    <t>Operating</t>
  </si>
  <si>
    <t>[from PRE-3a]</t>
  </si>
  <si>
    <t>[to PRE-3,4]</t>
  </si>
  <si>
    <t>[from PRE -3]</t>
  </si>
  <si>
    <t>[from PRE - 6]</t>
  </si>
  <si>
    <t>[from PRE - 4]</t>
  </si>
  <si>
    <t>[from PRE - 5]</t>
  </si>
  <si>
    <t>State the reason(s) for the amendment:</t>
  </si>
  <si>
    <t>[to PRE-2, 3, 3a]</t>
  </si>
  <si>
    <t>Costs reported for the month comply with Section 18(1) of Oil Sands Royalty Regulation 2009.  Costs are paid within 90 days of the cost becoming payable.</t>
  </si>
  <si>
    <t>[to PRE-4]</t>
  </si>
  <si>
    <t>Company Title:</t>
  </si>
  <si>
    <t>JAN</t>
  </si>
  <si>
    <t>FEB</t>
  </si>
  <si>
    <t>MAR</t>
  </si>
  <si>
    <t>APR</t>
  </si>
  <si>
    <t>MAY</t>
  </si>
  <si>
    <t>JUN</t>
  </si>
  <si>
    <t>JUL</t>
  </si>
  <si>
    <t>AUG</t>
  </si>
  <si>
    <t>SEP</t>
  </si>
  <si>
    <t>OCT</t>
  </si>
  <si>
    <t>NOV</t>
  </si>
  <si>
    <t>DEC</t>
  </si>
  <si>
    <t xml:space="preserve">Other Oil Sands Products AL Sales Volume (unit) </t>
  </si>
  <si>
    <t>Crude Bitumen AL Sales Value ($)</t>
  </si>
  <si>
    <t>Other Oil Sands Products AL Sales Value ($)</t>
  </si>
  <si>
    <t>NON ARM'S LENGTH INFORMATION</t>
  </si>
  <si>
    <t xml:space="preserve">Other Oil Sands Products NAL Sales Volume (unit) </t>
  </si>
  <si>
    <t>Crude Bitumen NAL Sales Value ($)</t>
  </si>
  <si>
    <t>Other Oil Sands Products NAL Sales Value ($)</t>
  </si>
  <si>
    <t>UNIT PRICE</t>
  </si>
  <si>
    <t>REVENUE</t>
  </si>
  <si>
    <t>DILUENT</t>
  </si>
  <si>
    <t xml:space="preserve">                                                                                                                             </t>
  </si>
  <si>
    <t>Project Revenue
($)</t>
  </si>
  <si>
    <t xml:space="preserve">Capital </t>
  </si>
  <si>
    <t>Contact Name:</t>
  </si>
  <si>
    <t>Phone Number:</t>
  </si>
  <si>
    <t>Date Prepared:</t>
  </si>
  <si>
    <t>B</t>
  </si>
  <si>
    <t>C</t>
  </si>
  <si>
    <t>E</t>
  </si>
  <si>
    <r>
      <rPr>
        <vertAlign val="superscript"/>
        <sz val="12"/>
        <rFont val="Arial"/>
        <family val="2"/>
      </rPr>
      <t>2</t>
    </r>
    <r>
      <rPr>
        <sz val="12"/>
        <rFont val="Arial"/>
        <family val="2"/>
      </rPr>
      <t>Net Cumulative Balance = Cumulative Cost from Previous Period/Cumulative Cost from Previous Month + A + B - C</t>
    </r>
  </si>
  <si>
    <t>Enter text</t>
  </si>
  <si>
    <t>Production Month</t>
  </si>
  <si>
    <t>PRODUCTION, SALES &amp; HANDLING CHARGES*</t>
  </si>
  <si>
    <t xml:space="preserve">Other Oil Sands ProductsTotal Sales Volume (unit) </t>
  </si>
  <si>
    <t>Crude Bitumen Total Sales Value ($)</t>
  </si>
  <si>
    <t>Blended Bitumen Total Sales Value ($)</t>
  </si>
  <si>
    <t>Other Oil Sands Products Total Sales Value ($)</t>
  </si>
  <si>
    <t>Crude Bitumen Total Handling Charges ($)</t>
  </si>
  <si>
    <t>Blended Bitumen Total Handling Charges ($)</t>
  </si>
  <si>
    <t>Other Oil Sands Products Total Handling Charges ($)</t>
  </si>
  <si>
    <t>ARM'S LENGTH INFORMATION</t>
  </si>
  <si>
    <t>Blended Bitumen AL Sales Value ($)</t>
  </si>
  <si>
    <r>
      <t>Blended Bitumen NAL Sales Volume (m</t>
    </r>
    <r>
      <rPr>
        <vertAlign val="superscript"/>
        <sz val="10"/>
        <color indexed="8"/>
        <rFont val="Arial"/>
        <family val="2"/>
      </rPr>
      <t>3</t>
    </r>
    <r>
      <rPr>
        <sz val="10"/>
        <color indexed="8"/>
        <rFont val="Arial"/>
        <family val="2"/>
      </rPr>
      <t>)</t>
    </r>
  </si>
  <si>
    <t>Blended Bitumen NAL Sales Value ($)</t>
  </si>
  <si>
    <r>
      <t>Crude Bitumen Unit Price ($/m</t>
    </r>
    <r>
      <rPr>
        <vertAlign val="superscript"/>
        <sz val="10"/>
        <color indexed="8"/>
        <rFont val="Arial"/>
        <family val="2"/>
      </rPr>
      <t>3</t>
    </r>
    <r>
      <rPr>
        <sz val="10"/>
        <color indexed="8"/>
        <rFont val="Arial"/>
        <family val="2"/>
      </rPr>
      <t xml:space="preserve">) </t>
    </r>
  </si>
  <si>
    <r>
      <t>Diluent in AL Sales Unit Price ($/m</t>
    </r>
    <r>
      <rPr>
        <vertAlign val="superscript"/>
        <sz val="10"/>
        <color indexed="8"/>
        <rFont val="Arial"/>
        <family val="2"/>
      </rPr>
      <t>3</t>
    </r>
    <r>
      <rPr>
        <sz val="10"/>
        <color indexed="8"/>
        <rFont val="Arial"/>
        <family val="2"/>
      </rPr>
      <t>)</t>
    </r>
  </si>
  <si>
    <r>
      <t>Diluent in Total Sales Unit Price ($/m</t>
    </r>
    <r>
      <rPr>
        <vertAlign val="superscript"/>
        <sz val="10"/>
        <color indexed="8"/>
        <rFont val="Arial"/>
        <family val="2"/>
      </rPr>
      <t>3</t>
    </r>
    <r>
      <rPr>
        <sz val="10"/>
        <color indexed="8"/>
        <rFont val="Arial"/>
        <family val="2"/>
      </rPr>
      <t>)</t>
    </r>
  </si>
  <si>
    <t>Diluent Value in AL Sales ($)</t>
  </si>
  <si>
    <t>Diluent Value in Total Sales ($)</t>
  </si>
  <si>
    <t>Diluent Value in NAL Sales  ($)</t>
  </si>
  <si>
    <t>Other - Specify 1</t>
  </si>
  <si>
    <t>Other - Specify 2</t>
  </si>
  <si>
    <t>Other - Specify 3</t>
  </si>
  <si>
    <t>Total Other Costs</t>
  </si>
  <si>
    <t>OTHER NET PROCEEDS</t>
  </si>
  <si>
    <t>Total Other Net Proceeds</t>
  </si>
  <si>
    <t>Operating with
10% uplift</t>
  </si>
  <si>
    <t>Capital with
1% uplift</t>
  </si>
  <si>
    <t xml:space="preserve">Operating with Uplift:  </t>
  </si>
  <si>
    <t xml:space="preserve">Capital with Uplift:  </t>
  </si>
  <si>
    <t xml:space="preserve">Total Other Costs:  </t>
  </si>
  <si>
    <t>Total Other Net Proceeds
($)</t>
  </si>
  <si>
    <r>
      <rPr>
        <vertAlign val="superscript"/>
        <sz val="12"/>
        <rFont val="Arial"/>
        <family val="2"/>
      </rPr>
      <t>1</t>
    </r>
    <r>
      <rPr>
        <sz val="12"/>
        <rFont val="Arial"/>
        <family val="0"/>
      </rPr>
      <t>Costs include Operating with Uplift, Capital with Uplift, Total Other Costs and Diluent</t>
    </r>
  </si>
  <si>
    <t>Previous Royalty Calculated for the month</t>
  </si>
  <si>
    <t xml:space="preserve">PROJECT REVENUE </t>
  </si>
  <si>
    <t>Crude Bitumen Revenue (net of handling charges)</t>
  </si>
  <si>
    <t>Blended Bitumen Revenue (net of handling charges)</t>
  </si>
  <si>
    <t>Other Oil Sands Products Revenue (net of handling charges)</t>
  </si>
  <si>
    <t xml:space="preserve">CSR Project Number:  </t>
  </si>
  <si>
    <t xml:space="preserve">Oil Sands - Pre Payout Project - End of Period Statement </t>
  </si>
  <si>
    <t>Template for Period 2009 to Current</t>
  </si>
  <si>
    <t>Form Id:</t>
  </si>
  <si>
    <t>Statement Requirement   CA PRE-1</t>
  </si>
  <si>
    <t>For Crown Agreements</t>
  </si>
  <si>
    <t xml:space="preserve"> Project Payout Status   CA PRE-2</t>
  </si>
  <si>
    <t>Allowed Costs Summary    CA PRE-3</t>
  </si>
  <si>
    <t>Reason for Amendment  CA PRE-1a</t>
  </si>
  <si>
    <t>Allowed Cost Details  CA PRE-3a</t>
  </si>
  <si>
    <t>Return Allowance  CA PRE-4</t>
  </si>
  <si>
    <t>Revenue Summary  CA PRE-5</t>
  </si>
  <si>
    <r>
      <t xml:space="preserve">Oil Sands - Pre Payout </t>
    </r>
    <r>
      <rPr>
        <b/>
        <sz val="18"/>
        <rFont val="Arial"/>
        <family val="2"/>
      </rPr>
      <t xml:space="preserve">Project - End of Period Statement                                              </t>
    </r>
  </si>
  <si>
    <t xml:space="preserve"> Revenue and Royalty Detail  CA PRE-6</t>
  </si>
  <si>
    <t>Crude Bitumen Handling Charges for AL Sales ($)</t>
  </si>
  <si>
    <t>Blended Bitumen Handling Charges for AL Sales ($)</t>
  </si>
  <si>
    <t>Other Oil Sands Products Handling Charges for AL Sales ($)</t>
  </si>
  <si>
    <t>Crude Bitumen Handling Charges for NAL Sales ($)</t>
  </si>
  <si>
    <t>Other Oil Sands Products Handling Charges for NAL Sales ($)</t>
  </si>
  <si>
    <t>Blended Bitumen Handling Charges for NAL Sales ($)</t>
  </si>
  <si>
    <t>Version #:</t>
  </si>
  <si>
    <t>CA_EOP_PRE_2009</t>
  </si>
  <si>
    <t>A</t>
  </si>
  <si>
    <t>D</t>
  </si>
  <si>
    <t>F</t>
  </si>
  <si>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</si>
  <si>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</si>
  <si>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</si>
  <si>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r>
      <t>Crude Bitumen Total Sales Volume (m</t>
    </r>
    <r>
      <rPr>
        <vertAlign val="superscript"/>
        <sz val="10"/>
        <rFont val="Arial"/>
        <family val="2"/>
      </rPr>
      <t>3</t>
    </r>
    <r>
      <rPr>
        <sz val="10"/>
        <rFont val="Arial"/>
        <family val="2"/>
      </rPr>
      <t>)</t>
    </r>
  </si>
  <si>
    <r>
      <t>Blended Bitumen Total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</si>
  <si>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</si>
  <si>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Diluent in NAL Sales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</si>
  <si>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</si>
  <si>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Total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</si>
  <si>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</si>
  <si>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Blended Bitumen Unit Price ($/m</t>
    </r>
    <r>
      <rPr>
        <vertAlign val="superscript"/>
        <sz val="10"/>
        <color indexed="8"/>
        <rFont val="Arial"/>
        <family val="2"/>
      </rPr>
      <t>3</t>
    </r>
    <r>
      <rPr>
        <sz val="10"/>
        <color indexed="8"/>
        <rFont val="Arial"/>
        <family val="2"/>
      </rPr>
      <t>)</t>
    </r>
  </si>
  <si>
    <r>
      <t>Crude Bitumen NAL Sales Volume (m</t>
    </r>
    <r>
      <rPr>
        <vertAlign val="superscript"/>
        <sz val="10"/>
        <color indexed="8"/>
        <rFont val="Arial"/>
        <family val="2"/>
      </rPr>
      <t>3</t>
    </r>
    <r>
      <rPr>
        <sz val="10"/>
        <color indexed="8"/>
        <rFont val="Arial"/>
        <family val="2"/>
      </rPr>
      <t>)</t>
    </r>
  </si>
  <si>
    <r>
      <t>Crude Bitumen AL Sales Volume (m</t>
    </r>
    <r>
      <rPr>
        <vertAlign val="superscript"/>
        <sz val="10"/>
        <rFont val="Arial"/>
        <family val="2"/>
      </rPr>
      <t>3</t>
    </r>
    <r>
      <rPr>
        <sz val="10"/>
        <rFont val="Arial"/>
        <family val="2"/>
      </rPr>
      <t>)</t>
    </r>
  </si>
  <si>
    <r>
      <t>Other Oil Sands Product Unit Price ($/unit</t>
    </r>
    <r>
      <rPr>
        <sz val="10"/>
        <color indexed="8"/>
        <rFont val="Arial"/>
        <family val="2"/>
      </rPr>
      <t xml:space="preserve">) </t>
    </r>
  </si>
  <si>
    <t>Other Oil Sands Products Volume at RCP (unit)</t>
  </si>
  <si>
    <t>Note: Fields in blue require data entry, fields in black are calculated and cannot be changed.</t>
  </si>
  <si>
    <r>
      <t>Revenue during the Period</t>
    </r>
    <r>
      <rPr>
        <vertAlign val="superscript"/>
        <sz val="12"/>
        <rFont val="Arial"/>
        <family val="2"/>
      </rPr>
      <t>2</t>
    </r>
  </si>
  <si>
    <t>Return Allowance Earned*</t>
  </si>
  <si>
    <t>Return  Allowance Calculated
($)</t>
  </si>
  <si>
    <r>
      <rPr>
        <vertAlign val="superscript"/>
        <sz val="12"/>
        <rFont val="Arial"/>
        <family val="2"/>
      </rPr>
      <t>*</t>
    </r>
    <r>
      <rPr>
        <sz val="12"/>
        <rFont val="Arial"/>
        <family val="2"/>
      </rPr>
      <t>Return Allowance Earned is the Return Allowance Calculated from the previous month</t>
    </r>
  </si>
  <si>
    <t>Carry Forward to next Period**</t>
  </si>
  <si>
    <t>G= Ex F</t>
  </si>
  <si>
    <t>H</t>
  </si>
  <si>
    <r>
      <t>Costs</t>
    </r>
    <r>
      <rPr>
        <vertAlign val="superscript"/>
        <sz val="12"/>
        <rFont val="Arial"/>
        <family val="2"/>
      </rPr>
      <t>1</t>
    </r>
    <r>
      <rPr>
        <sz val="12"/>
        <rFont val="Arial"/>
        <family val="2"/>
      </rPr>
      <t xml:space="preserve">
(excluding Royalty &amp; Return Allowance)
($)</t>
    </r>
  </si>
  <si>
    <r>
      <t>Net Cumulative Balance</t>
    </r>
    <r>
      <rPr>
        <vertAlign val="superscript"/>
        <sz val="12"/>
        <rFont val="Arial"/>
        <family val="2"/>
      </rPr>
      <t>2</t>
    </r>
    <r>
      <rPr>
        <sz val="12"/>
        <rFont val="Arial"/>
        <family val="2"/>
      </rPr>
      <t xml:space="preserve"> 
(base for Return Allowance)
($)</t>
    </r>
  </si>
  <si>
    <r>
      <t>Return Allowance Rate</t>
    </r>
    <r>
      <rPr>
        <vertAlign val="superscript"/>
        <sz val="12"/>
        <rFont val="Arial"/>
        <family val="2"/>
      </rPr>
      <t>3</t>
    </r>
    <r>
      <rPr>
        <sz val="12"/>
        <rFont val="Arial"/>
        <family val="2"/>
      </rPr>
      <t xml:space="preserve">
</t>
    </r>
  </si>
  <si>
    <r>
      <t>Cumulative Cost</t>
    </r>
    <r>
      <rPr>
        <vertAlign val="superscript"/>
        <sz val="12"/>
        <rFont val="Arial"/>
        <family val="2"/>
      </rPr>
      <t>4</t>
    </r>
    <r>
      <rPr>
        <sz val="12"/>
        <rFont val="Arial"/>
        <family val="2"/>
      </rPr>
      <t xml:space="preserve">
($)</t>
    </r>
  </si>
  <si>
    <r>
      <rPr>
        <vertAlign val="superscript"/>
        <sz val="12"/>
        <rFont val="Arial"/>
        <family val="2"/>
      </rPr>
      <t>4</t>
    </r>
    <r>
      <rPr>
        <sz val="12"/>
        <rFont val="Arial"/>
        <family val="2"/>
      </rPr>
      <t>Cumulative Cost = Cumulative Cost from Previous Period/Cumulative Cost from Previous Month + A + B + F</t>
    </r>
  </si>
  <si>
    <r>
      <rPr>
        <vertAlign val="superscript"/>
        <sz val="12"/>
        <rFont val="Arial"/>
        <family val="2"/>
      </rPr>
      <t>3</t>
    </r>
    <r>
      <rPr>
        <sz val="12"/>
        <rFont val="Arial"/>
        <family val="2"/>
      </rPr>
      <t>per Crown Agreement</t>
    </r>
  </si>
  <si>
    <t>Return Allowance Earned</t>
  </si>
  <si>
    <t>Pursuant to the Crown Agreement:</t>
  </si>
  <si>
    <t>1. The End of Period Statement must be submitted to Alberta Energy Oil Sands Operations within 90 days (i.e.3 months) after the end of each Period.</t>
  </si>
  <si>
    <t>2. The End of Period Statement must be accompanied by an independent auditor's opinion.</t>
  </si>
  <si>
    <t xml:space="preserve">3. The End of Period Statement must be signed by two directors of the Operator. </t>
  </si>
  <si>
    <t>FOR DOE ADMINISTRATIVE PURPOSES - DO NOT REMOVE</t>
  </si>
  <si>
    <t>Form ID:</t>
  </si>
  <si>
    <t>Version:</t>
  </si>
  <si>
    <t>E-Mail Address:</t>
  </si>
  <si>
    <t xml:space="preserve">**Defaults to values from the Dec month. If the last month in the Period is earlier than Dec, input the Return Allowance Calculated and the Cumulative Cost from the last month in the Period as the Carry Forward amounts. </t>
  </si>
  <si>
    <r>
      <rPr>
        <vertAlign val="superscript"/>
        <sz val="12"/>
        <rFont val="Arial"/>
        <family val="2"/>
      </rPr>
      <t>2</t>
    </r>
    <r>
      <rPr>
        <sz val="12"/>
        <rFont val="Arial"/>
        <family val="0"/>
      </rPr>
      <t>Revenue during the Period = Project Revenue for the Period + Total Other Net Proceeds for the Period</t>
    </r>
  </si>
  <si>
    <r>
      <t>Carry Forward to Next Period</t>
    </r>
    <r>
      <rPr>
        <vertAlign val="superscript"/>
        <sz val="12"/>
        <rFont val="Arial"/>
        <family val="2"/>
      </rPr>
      <t>3</t>
    </r>
  </si>
  <si>
    <r>
      <t>3</t>
    </r>
    <r>
      <rPr>
        <sz val="12"/>
        <rFont val="Arial"/>
        <family val="2"/>
      </rPr>
      <t>If the last month in the Period is not Dec, input the Cumulative Revenue amount from the last month as the Carry Forward amount</t>
    </r>
  </si>
  <si>
    <t>Royalty Charge/Charge Adjustment</t>
  </si>
  <si>
    <t>In the last Pre Payout Period, the Return Allowance calculated in the last month is not an allowed cost in the Post Payout Period.</t>
  </si>
  <si>
    <t>Deemed Gross  Revenue
($)</t>
  </si>
  <si>
    <r>
      <rPr>
        <vertAlign val="superscript"/>
        <sz val="12"/>
        <rFont val="Arial"/>
        <family val="2"/>
      </rPr>
      <t>1</t>
    </r>
    <r>
      <rPr>
        <sz val="12"/>
        <rFont val="Arial"/>
        <family val="0"/>
      </rPr>
      <t>Cumulative Revenue=Cumulative Rev from Previous Period/Cumulative Rev from Previous Month + A + B</t>
    </r>
  </si>
  <si>
    <t>Royalty Percentage</t>
  </si>
  <si>
    <t>DEEMED GROSS REVENUE*</t>
  </si>
  <si>
    <t>Revenue for Royalty Calculation**</t>
  </si>
  <si>
    <t xml:space="preserve">*Deemed Gross Revenue is Project Revenue + Total Other Net Proceeds.  </t>
  </si>
  <si>
    <t>ROYALTY CALCULATED for the month***</t>
  </si>
  <si>
    <t>***Royalty Calculated for the month = Revenue for Royalty Calculation x Royalty Percenage</t>
  </si>
  <si>
    <t xml:space="preserve">**Revenue for Royalty Calculation does not include Other Net Proceeds. </t>
  </si>
  <si>
    <t xml:space="preserve">   Revenue for Royalty Calculation = (Crude Bitumen Revenue for Month + (Blended Bitumen Revenue for Month - Diluent Cost in Blend for Month ) + Other OS Product Revenue for Month)   Each Product Revenue must be greater than or equal to 0.  Diluent costs to be deducted cannot exceed the value of the Blended Bitumen Revenue.</t>
  </si>
  <si>
    <t>CSR###</t>
  </si>
  <si>
    <t>Name of the Project</t>
  </si>
  <si>
    <t>Name of the Project Operator</t>
  </si>
  <si>
    <t>BA Id of the Operator</t>
  </si>
  <si>
    <t>yyyy/mm/dd</t>
  </si>
  <si>
    <t>Enter contact for the form</t>
  </si>
  <si>
    <t>Enter contact's position</t>
  </si>
  <si>
    <t>(###)###-####</t>
  </si>
  <si>
    <t>contact@email.ca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</si>
</sst>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mmm\-yy_)"/>
    <numFmt numFmtId="166" formatCode="#,##0.0_);\(#,##0.0\)"/>
    <numFmt numFmtId="167" formatCode="&quot;$&quot;#,##0"/>
    <numFmt numFmtId="168" formatCode="_(* #,##0_);_(* \(#,##0\);_(* &quot;-&quot;??_);_(@_)"/>
    <numFmt numFmtId="169" formatCode="0.00000%"/>
    <numFmt numFmtId="170" formatCode="#,##0.0"/>
    <numFmt numFmtId="171" formatCode="0.0"/>
    <numFmt numFmtId="172" formatCode="&quot;$&quot;#,##0_);\(&quot;$&quot;#,##0\)"/>
    <numFmt numFmtId="173" formatCode="#,##0.0;\-#,##0.0"/>
    <numFmt numFmtId="174" formatCode="&quot;$&quot;#,##0.00"/>
    <numFmt numFmtId="175" formatCode="_(* #,##0.0000000000_);_(* \(#,##0.0000000000\);_(* &quot;-&quot;??_);_(@_)"/>
    <numFmt numFmtId="176" formatCode="&quot;$&quot;#,##0.00_);\(&quot;$&quot;#,##0.00\)"/>
    <numFmt numFmtId="177" formatCode="&quot;$&quot;#,##0.000;\-&quot;$&quot;#,##0.000"/>
    <numFmt numFmtId="178" formatCode="_(* #,##0.00_);_(* \(#,##0.00\);_(* &quot;-&quot;??_);_(@_)"/>
    <numFmt numFmtId="179" formatCode="_(&quot;$&quot;* #,##0.00_);_(&quot;$&quot;* \(#,##0.00\);_(&quot;$&quot;* &quot;-&quot;??_);_(@_)"/>
    <numFmt numFmtId="180" formatCode="&quot;$&quot;#,##0.0;\-&quot;$&quot;#,##0.0"/>
    <numFmt numFmtId="181" formatCode="yyyy/mm"/>
    <numFmt numFmtId="182" formatCode="0.0000000"/>
    <numFmt numFmtId="183" formatCode="0.000000"/>
    <numFmt numFmtId="184" formatCode="[$-1009]mmmm\ d\,\ yyyy"/>
    <numFmt numFmtId="185" formatCode="#,##0.0_ ;\-#,##0.0\ "/>
    <numFmt numFmtId="186" formatCode="&quot;$&quot;#,##0.00_);[Red]\(&quot;$&quot;#,##0.00\)"/>
  </numFmts>
  <fonts count="91">
    <font>
      <sz val="12"/>
      <name val="Arial"/>
      <family val="0"/>
    </font>
    <font>
      <sz val="10"/>
      <color indexed="8"/>
      <name val="Arial"/>
      <family val="2"/>
    </font>
    <font>
      <sz val="10"/>
      <name val="Arial"/>
      <family val="2"/>
    </font>
    <font>
      <b/>
      <sz val="18"/>
      <name val="Arial"/>
      <family val="2"/>
    </font>
    <font>
      <u val="single"/>
      <sz val="12"/>
      <name val="Arial"/>
      <family val="2"/>
    </font>
    <font>
      <sz val="12"/>
      <color indexed="12"/>
      <name val="Arial"/>
      <family val="2"/>
    </font>
    <font>
      <b/>
      <sz val="14"/>
      <name val="Arial"/>
      <family val="2"/>
    </font>
    <font>
      <sz val="12"/>
      <color indexed="8"/>
      <name val="Arial"/>
      <family val="2"/>
    </font>
    <font>
      <vertAlign val="superscript"/>
      <sz val="12"/>
      <name val="Arial"/>
      <family val="2"/>
    </font>
    <font>
      <i/>
      <sz val="12"/>
      <name val="Arial"/>
      <family val="2"/>
    </font>
    <font>
      <b/>
      <sz val="12"/>
      <name val="Arial"/>
      <family val="2"/>
    </font>
    <font>
      <b/>
      <sz val="12"/>
      <color indexed="12"/>
      <name val="Arial"/>
      <family val="2"/>
    </font>
    <font>
      <b/>
      <u val="single"/>
      <sz val="12"/>
      <name val="Arial"/>
      <family val="2"/>
    </font>
    <font>
      <b/>
      <sz val="12"/>
      <name val="Tahoma"/>
      <family val="2"/>
    </font>
    <font>
      <sz val="12"/>
      <name val="Tahoma"/>
      <family val="2"/>
    </font>
    <font>
      <sz val="14"/>
      <name val="Century Gothic"/>
      <family val="2"/>
    </font>
    <font>
      <sz val="16"/>
      <name val="Arial"/>
      <family val="2"/>
    </font>
    <font>
      <b/>
      <u val="single"/>
      <sz val="10"/>
      <name val="Arial"/>
      <family val="2"/>
    </font>
    <font>
      <b/>
      <sz val="11"/>
      <name val="Arial"/>
      <family val="2"/>
    </font>
    <font>
      <b/>
      <sz val="10"/>
      <color indexed="12"/>
      <name val="Arial"/>
      <family val="2"/>
    </font>
    <font>
      <b/>
      <sz val="10"/>
      <name val="Arial"/>
      <family val="2"/>
    </font>
    <font>
      <u val="single"/>
      <sz val="10"/>
      <name val="Arial"/>
      <family val="2"/>
    </font>
    <font>
      <sz val="10"/>
      <color indexed="12"/>
      <name val="Arial"/>
      <family val="2"/>
    </font>
    <font>
      <vertAlign val="superscript"/>
      <sz val="10"/>
      <color indexed="8"/>
      <name val="Arial"/>
      <family val="2"/>
    </font>
    <font>
      <sz val="12"/>
      <name val="Century Gothic"/>
      <family val="2"/>
    </font>
    <font>
      <vertAlign val="superscript"/>
      <sz val="10"/>
      <name val="Arial"/>
      <family val="2"/>
    </font>
    <font>
      <sz val="11"/>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2"/>
      <color indexed="1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u val="single"/>
      <sz val="10"/>
      <color indexed="8"/>
      <name val="Arial"/>
      <family val="2"/>
    </font>
    <font>
      <u val="single"/>
      <sz val="10"/>
      <color indexed="8"/>
      <name val="Arial"/>
      <family val="2"/>
    </font>
    <font>
      <b/>
      <sz val="12"/>
      <color indexed="10"/>
      <name val="Arial"/>
      <family val="2"/>
    </font>
    <font>
      <sz val="12"/>
      <color indexed="48"/>
      <name val="Arial"/>
      <family val="2"/>
    </font>
    <font>
      <sz val="10"/>
      <color indexed="48"/>
      <name val="Arial"/>
      <family val="2"/>
    </font>
    <font>
      <i/>
      <sz val="12"/>
      <color indexed="8"/>
      <name val="Arial"/>
      <family val="2"/>
    </font>
    <font>
      <b/>
      <sz val="12"/>
      <color indexed="8"/>
      <name val="Arial"/>
      <family val="2"/>
    </font>
    <font>
      <sz val="16"/>
      <color indexed="12"/>
      <name val="Arial"/>
      <family val="2"/>
    </font>
    <font>
      <sz val="14"/>
      <color indexed="12"/>
      <name val="Century Gothic"/>
      <family val="2"/>
    </font>
    <font>
      <sz val="14"/>
      <color indexed="8"/>
      <name val="Arial"/>
      <family val="2"/>
    </font>
    <font>
      <sz val="10"/>
      <color indexed="8"/>
      <name val="SWISS"/>
      <family val="0"/>
    </font>
    <font>
      <b/>
      <sz val="10"/>
      <color indexed="4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b/>
      <u val="single"/>
      <sz val="10"/>
      <color theme="1"/>
      <name val="Arial"/>
      <family val="2"/>
    </font>
    <font>
      <u val="single"/>
      <sz val="10"/>
      <color theme="1"/>
      <name val="Arial"/>
      <family val="2"/>
    </font>
    <font>
      <b/>
      <sz val="12"/>
      <color rgb="FFFF0000"/>
      <name val="Arial"/>
      <family val="2"/>
    </font>
    <font>
      <sz val="12"/>
      <color rgb="FF0000FF"/>
      <name val="Arial"/>
      <family val="2"/>
    </font>
    <font>
      <sz val="12"/>
      <color theme="1"/>
      <name val="Arial"/>
      <family val="2"/>
    </font>
    <font>
      <sz val="12"/>
      <color rgb="FF3333FF"/>
      <name val="Arial"/>
      <family val="2"/>
    </font>
    <font>
      <sz val="10"/>
      <color rgb="FF3333FF"/>
      <name val="Arial"/>
      <family val="2"/>
    </font>
    <font>
      <i/>
      <sz val="12"/>
      <color theme="1"/>
      <name val="Arial"/>
      <family val="2"/>
    </font>
    <font>
      <b/>
      <sz val="12"/>
      <color theme="1"/>
      <name val="Arial"/>
      <family val="2"/>
    </font>
    <font>
      <sz val="16"/>
      <color rgb="FF0000FF"/>
      <name val="Arial"/>
      <family val="2"/>
    </font>
    <font>
      <sz val="14"/>
      <color rgb="FF0000FF"/>
      <name val="Century Gothic"/>
      <family val="2"/>
    </font>
    <font>
      <sz val="14"/>
      <color theme="1"/>
      <name val="Arial"/>
      <family val="2"/>
    </font>
    <font>
      <b/>
      <sz val="12"/>
      <color rgb="FF0000FF"/>
      <name val="Arial"/>
      <family val="2"/>
    </font>
    <font>
      <sz val="10"/>
      <color theme="1"/>
      <name val="SWISS"/>
      <family val="0"/>
    </font>
    <font>
      <b/>
      <sz val="10"/>
      <color rgb="FF0000FF"/>
      <name val="Arial"/>
      <family val="2"/>
    </font>
    <font>
      <b/>
      <sz val="10"/>
      <color rgb="FF3333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rgb="FFCCFFCC"/>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color indexed="8"/>
      </left>
      <right/>
      <top style="double">
        <color indexed="8"/>
      </top>
      <bottom/>
    </border>
    <border>
      <left/>
      <right/>
      <top style="double">
        <color indexed="8"/>
      </top>
      <bottom/>
    </border>
    <border>
      <left style="double">
        <color indexed="8"/>
      </left>
      <right style="double">
        <color indexed="8"/>
      </right>
      <top style="double">
        <color indexed="8"/>
      </top>
      <bottom/>
    </border>
    <border>
      <left/>
      <right/>
      <top/>
      <bottom style="double">
        <color indexed="8"/>
      </bottom>
    </border>
    <border>
      <left style="double">
        <color indexed="8"/>
      </left>
      <right style="double">
        <color indexed="8"/>
      </right>
      <top style="thin"/>
      <bottom style="double">
        <color indexed="8"/>
      </bottom>
    </border>
    <border>
      <left style="double">
        <color indexed="8"/>
      </left>
      <right style="double">
        <color indexed="8"/>
      </right>
      <top/>
      <bottom/>
    </border>
    <border>
      <left style="double">
        <color indexed="8"/>
      </left>
      <right/>
      <top/>
      <bottom/>
    </border>
    <border>
      <left style="double">
        <color theme="1"/>
      </left>
      <right/>
      <top style="double">
        <color indexed="8"/>
      </top>
      <bottom/>
    </border>
    <border>
      <left style="double">
        <color theme="1"/>
      </left>
      <right/>
      <top/>
      <bottom style="double">
        <color theme="1"/>
      </bottom>
    </border>
    <border>
      <left style="double">
        <color theme="1"/>
      </left>
      <right/>
      <top style="double">
        <color theme="1"/>
      </top>
      <bottom/>
    </border>
    <border>
      <left/>
      <right/>
      <top style="double">
        <color theme="1"/>
      </top>
      <bottom/>
    </border>
    <border>
      <left style="double">
        <color theme="1"/>
      </left>
      <right/>
      <top/>
      <bottom style="double">
        <color indexed="8"/>
      </bottom>
    </border>
    <border>
      <left/>
      <right/>
      <top/>
      <bottom style="double">
        <color theme="1"/>
      </bottom>
    </border>
    <border>
      <left/>
      <right style="double">
        <color theme="1"/>
      </right>
      <top/>
      <bottom/>
    </border>
    <border>
      <left/>
      <right style="double">
        <color theme="1"/>
      </right>
      <top/>
      <bottom style="double">
        <color theme="1"/>
      </bottom>
    </border>
    <border>
      <left/>
      <right style="double">
        <color theme="1"/>
      </right>
      <top style="double">
        <color theme="1"/>
      </top>
      <bottom/>
    </border>
    <border>
      <left/>
      <right style="double">
        <color indexed="8"/>
      </right>
      <top style="double">
        <color theme="1"/>
      </top>
      <bottom/>
    </border>
    <border>
      <left/>
      <right style="double">
        <color indexed="8"/>
      </right>
      <top/>
      <bottom/>
    </border>
    <border>
      <left style="double">
        <color theme="1"/>
      </left>
      <right/>
      <top/>
      <bottom/>
    </border>
    <border>
      <left/>
      <right style="double">
        <color indexed="8"/>
      </right>
      <top/>
      <bottom style="double">
        <color theme="1"/>
      </bottom>
    </border>
    <border>
      <left style="double">
        <color theme="1"/>
      </left>
      <right style="double">
        <color indexed="8"/>
      </right>
      <top/>
      <bottom/>
    </border>
    <border>
      <left style="double">
        <color indexed="8"/>
      </left>
      <right/>
      <top/>
      <bottom style="double">
        <color indexed="8"/>
      </bottom>
    </border>
    <border>
      <left style="double">
        <color indexed="8"/>
      </left>
      <right style="double">
        <color indexed="8"/>
      </right>
      <top/>
      <bottom style="double">
        <color indexed="8"/>
      </bottom>
    </border>
    <border>
      <left/>
      <right style="double">
        <color indexed="8"/>
      </right>
      <top/>
      <bottom style="double">
        <color indexed="8"/>
      </bottom>
    </border>
    <border>
      <left style="thin"/>
      <right style="thin"/>
      <top style="thin"/>
      <bottom style="thin"/>
    </border>
    <border>
      <left style="double">
        <color indexed="8"/>
      </left>
      <right style="double">
        <color indexed="8"/>
      </right>
      <top/>
      <bottom style="double">
        <color theme="1"/>
      </bottom>
    </border>
    <border>
      <left style="double">
        <color indexed="8"/>
      </left>
      <right/>
      <top/>
      <bottom style="double">
        <color theme="1"/>
      </bottom>
    </border>
    <border>
      <left style="double">
        <color theme="1"/>
      </left>
      <right style="double">
        <color indexed="8"/>
      </right>
      <top style="double">
        <color theme="1"/>
      </top>
      <bottom/>
    </border>
    <border>
      <left style="double">
        <color theme="1"/>
      </left>
      <right style="double">
        <color indexed="8"/>
      </right>
      <top/>
      <bottom style="double">
        <color theme="1"/>
      </bottom>
    </border>
    <border>
      <left style="double">
        <color indexed="8"/>
      </left>
      <right>
        <color indexed="63"/>
      </right>
      <top style="double">
        <color theme="1"/>
      </top>
      <bottom style="double">
        <color theme="1"/>
      </bottom>
    </border>
    <border>
      <left style="double">
        <color theme="1"/>
      </left>
      <right style="double">
        <color theme="1"/>
      </right>
      <top/>
      <bottom style="double">
        <color theme="1"/>
      </bottom>
    </border>
    <border>
      <left style="double">
        <color indexed="8"/>
      </left>
      <right/>
      <top style="double">
        <color theme="1"/>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99">
    <xf numFmtId="0" fontId="0" fillId="0" borderId="0" xfId="0" applyAlignment="1">
      <alignment/>
    </xf>
    <xf numFmtId="7" fontId="0" fillId="0" borderId="0" xfId="0" applyNumberFormat="1" applyFont="1" applyFill="1" applyAlignment="1" applyProtection="1">
      <alignment horizontal="left" wrapText="1"/>
      <protection/>
    </xf>
    <xf numFmtId="7" fontId="0" fillId="0" borderId="0" xfId="0" applyNumberFormat="1" applyFill="1" applyAlignment="1" applyProtection="1">
      <alignment/>
      <protection/>
    </xf>
    <xf numFmtId="5"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7" fontId="10" fillId="0" borderId="0" xfId="0" applyNumberFormat="1" applyFont="1" applyFill="1" applyAlignment="1" applyProtection="1">
      <alignment/>
      <protection/>
    </xf>
    <xf numFmtId="5" fontId="10" fillId="0" borderId="0" xfId="0" applyNumberFormat="1" applyFont="1" applyFill="1" applyAlignment="1" applyProtection="1">
      <alignment/>
      <protection/>
    </xf>
    <xf numFmtId="166" fontId="0" fillId="0" borderId="0" xfId="0" applyNumberFormat="1" applyFill="1" applyAlignment="1" applyProtection="1">
      <alignment/>
      <protection/>
    </xf>
    <xf numFmtId="5" fontId="0" fillId="0" borderId="0" xfId="0" applyNumberFormat="1" applyFont="1" applyFill="1" applyAlignment="1" applyProtection="1">
      <alignment horizontal="left" wrapText="1"/>
      <protection/>
    </xf>
    <xf numFmtId="166" fontId="0" fillId="0" borderId="0" xfId="0" applyNumberFormat="1" applyFont="1" applyFill="1" applyAlignment="1" applyProtection="1">
      <alignment horizontal="left" wrapText="1"/>
      <protection/>
    </xf>
    <xf numFmtId="5" fontId="0" fillId="0" borderId="0" xfId="0" applyNumberFormat="1" applyFont="1" applyFill="1" applyAlignment="1" applyProtection="1">
      <alignment/>
      <protection/>
    </xf>
    <xf numFmtId="165" fontId="0" fillId="0" borderId="0" xfId="0" applyNumberFormat="1" applyFill="1" applyAlignment="1" applyProtection="1">
      <alignment horizontal="left"/>
      <protection/>
    </xf>
    <xf numFmtId="164" fontId="0" fillId="0" borderId="0" xfId="0" applyNumberFormat="1" applyFill="1" applyAlignment="1" applyProtection="1">
      <alignment/>
      <protection/>
    </xf>
    <xf numFmtId="7" fontId="0" fillId="0" borderId="0" xfId="0" applyNumberFormat="1" applyFill="1" applyBorder="1" applyAlignment="1" applyProtection="1">
      <alignment/>
      <protection/>
    </xf>
    <xf numFmtId="7" fontId="0" fillId="0" borderId="0" xfId="0" applyNumberFormat="1" applyFont="1" applyFill="1" applyAlignment="1" applyProtection="1">
      <alignment/>
      <protection/>
    </xf>
    <xf numFmtId="5" fontId="0" fillId="0" borderId="0" xfId="0" applyNumberFormat="1" applyFill="1" applyBorder="1" applyAlignment="1" applyProtection="1">
      <alignment/>
      <protection/>
    </xf>
    <xf numFmtId="5" fontId="10" fillId="0" borderId="0" xfId="0" applyNumberFormat="1" applyFont="1" applyFill="1" applyBorder="1" applyAlignment="1" applyProtection="1">
      <alignment/>
      <protection/>
    </xf>
    <xf numFmtId="168" fontId="0" fillId="0" borderId="0" xfId="42" applyNumberFormat="1" applyFont="1" applyFill="1" applyBorder="1" applyAlignment="1" applyProtection="1">
      <alignment/>
      <protection/>
    </xf>
    <xf numFmtId="7" fontId="0" fillId="33" borderId="10" xfId="0" applyNumberFormat="1" applyFont="1" applyFill="1" applyBorder="1" applyAlignment="1" applyProtection="1">
      <alignment horizontal="center" wrapText="1"/>
      <protection/>
    </xf>
    <xf numFmtId="0" fontId="0" fillId="0" borderId="0" xfId="0" applyFill="1" applyAlignment="1" applyProtection="1">
      <alignment horizontal="left"/>
      <protection/>
    </xf>
    <xf numFmtId="0" fontId="0" fillId="0" borderId="0" xfId="0" applyFill="1" applyAlignment="1" applyProtection="1">
      <alignment horizontal="right"/>
      <protection/>
    </xf>
    <xf numFmtId="0" fontId="0" fillId="0" borderId="0" xfId="0" applyFill="1" applyAlignment="1" applyProtection="1">
      <alignment horizontal="center"/>
      <protection/>
    </xf>
    <xf numFmtId="5" fontId="0" fillId="0" borderId="0" xfId="0" applyNumberFormat="1" applyFont="1" applyFill="1" applyAlignment="1" applyProtection="1">
      <alignment horizontal="right"/>
      <protection/>
    </xf>
    <xf numFmtId="7" fontId="0" fillId="0" borderId="0" xfId="0" applyNumberFormat="1" applyFont="1" applyFill="1" applyBorder="1" applyAlignment="1" applyProtection="1">
      <alignment/>
      <protection/>
    </xf>
    <xf numFmtId="0" fontId="0" fillId="0" borderId="0" xfId="0" applyFont="1" applyFill="1" applyAlignment="1" applyProtection="1">
      <alignment/>
      <protection/>
    </xf>
    <xf numFmtId="0" fontId="10" fillId="0" borderId="0" xfId="0" applyFont="1" applyFill="1" applyAlignment="1" applyProtection="1">
      <alignment/>
      <protection/>
    </xf>
    <xf numFmtId="0" fontId="0" fillId="34" borderId="0" xfId="0" applyFill="1" applyAlignment="1" applyProtection="1">
      <alignment/>
      <protection/>
    </xf>
    <xf numFmtId="7" fontId="0" fillId="0" borderId="0" xfId="0" applyNumberFormat="1" applyFill="1" applyAlignment="1" applyProtection="1">
      <alignment horizontal="right"/>
      <protection/>
    </xf>
    <xf numFmtId="7" fontId="0" fillId="0" borderId="0" xfId="0" applyNumberFormat="1" applyFont="1" applyFill="1" applyBorder="1" applyAlignment="1" applyProtection="1">
      <alignment horizontal="right"/>
      <protection/>
    </xf>
    <xf numFmtId="7" fontId="0" fillId="0" borderId="0" xfId="0" applyNumberFormat="1" applyFont="1" applyFill="1" applyAlignment="1" applyProtection="1">
      <alignment horizontal="right"/>
      <protection/>
    </xf>
    <xf numFmtId="5" fontId="5" fillId="0" borderId="0" xfId="0" applyNumberFormat="1" applyFont="1" applyFill="1" applyAlignment="1" applyProtection="1">
      <alignment/>
      <protection locked="0"/>
    </xf>
    <xf numFmtId="166" fontId="0" fillId="34" borderId="0" xfId="0" applyNumberFormat="1" applyFill="1" applyAlignment="1" applyProtection="1">
      <alignment/>
      <protection/>
    </xf>
    <xf numFmtId="7" fontId="0" fillId="34" borderId="0" xfId="0" applyNumberFormat="1" applyFill="1" applyAlignment="1" applyProtection="1">
      <alignment/>
      <protection/>
    </xf>
    <xf numFmtId="5" fontId="65" fillId="0" borderId="0" xfId="52" applyNumberFormat="1" applyFill="1" applyBorder="1" applyAlignment="1" applyProtection="1">
      <alignment/>
      <protection/>
    </xf>
    <xf numFmtId="5" fontId="0" fillId="0" borderId="0" xfId="0" applyNumberFormat="1" applyFill="1" applyAlignment="1" applyProtection="1">
      <alignment horizontal="center"/>
      <protection/>
    </xf>
    <xf numFmtId="7" fontId="0" fillId="0" borderId="0" xfId="0" applyNumberFormat="1" applyFill="1" applyBorder="1" applyAlignment="1" applyProtection="1">
      <alignment horizontal="center"/>
      <protection/>
    </xf>
    <xf numFmtId="0" fontId="17" fillId="0" borderId="11" xfId="0" applyFont="1" applyBorder="1" applyAlignment="1" applyProtection="1">
      <alignment horizontal="center"/>
      <protection/>
    </xf>
    <xf numFmtId="0" fontId="17" fillId="0" borderId="12" xfId="0" applyFont="1" applyBorder="1" applyAlignment="1" applyProtection="1">
      <alignment horizontal="center"/>
      <protection/>
    </xf>
    <xf numFmtId="0" fontId="17" fillId="0" borderId="12" xfId="0" applyFont="1" applyBorder="1" applyAlignment="1" applyProtection="1">
      <alignment/>
      <protection/>
    </xf>
    <xf numFmtId="0" fontId="17" fillId="0" borderId="13" xfId="0" applyFont="1" applyBorder="1" applyAlignment="1" applyProtection="1">
      <alignment horizontal="center"/>
      <protection/>
    </xf>
    <xf numFmtId="0" fontId="20" fillId="0" borderId="14" xfId="0" applyFont="1" applyBorder="1" applyAlignment="1" applyProtection="1">
      <alignment/>
      <protection/>
    </xf>
    <xf numFmtId="0" fontId="17" fillId="0" borderId="15" xfId="0" applyFont="1" applyBorder="1" applyAlignment="1" applyProtection="1">
      <alignment horizontal="center"/>
      <protection/>
    </xf>
    <xf numFmtId="0" fontId="2" fillId="0" borderId="12" xfId="0" applyFont="1" applyBorder="1" applyAlignment="1" applyProtection="1">
      <alignment/>
      <protection/>
    </xf>
    <xf numFmtId="0" fontId="21" fillId="0" borderId="13" xfId="0" applyFont="1" applyBorder="1" applyAlignment="1" applyProtection="1">
      <alignment/>
      <protection/>
    </xf>
    <xf numFmtId="174" fontId="55" fillId="0" borderId="16" xfId="0" applyNumberFormat="1" applyFont="1" applyFill="1" applyBorder="1" applyAlignment="1" applyProtection="1">
      <alignment/>
      <protection/>
    </xf>
    <xf numFmtId="167" fontId="73" fillId="0" borderId="16" xfId="0" applyNumberFormat="1" applyFont="1" applyFill="1" applyBorder="1" applyAlignment="1" applyProtection="1">
      <alignment/>
      <protection/>
    </xf>
    <xf numFmtId="167" fontId="73" fillId="0" borderId="17" xfId="0" applyNumberFormat="1" applyFont="1" applyFill="1" applyBorder="1" applyAlignment="1" applyProtection="1">
      <alignment/>
      <protection/>
    </xf>
    <xf numFmtId="173" fontId="73" fillId="0" borderId="0" xfId="0" applyNumberFormat="1" applyFont="1" applyFill="1" applyBorder="1" applyAlignment="1" applyProtection="1">
      <alignment/>
      <protection/>
    </xf>
    <xf numFmtId="174" fontId="73" fillId="0" borderId="0" xfId="0" applyNumberFormat="1" applyFont="1" applyFill="1" applyBorder="1" applyAlignment="1" applyProtection="1">
      <alignment/>
      <protection/>
    </xf>
    <xf numFmtId="0" fontId="74" fillId="0" borderId="18" xfId="0" applyFont="1" applyBorder="1" applyAlignment="1" applyProtection="1">
      <alignment/>
      <protection/>
    </xf>
    <xf numFmtId="0" fontId="75" fillId="0" borderId="12" xfId="0" applyFont="1" applyBorder="1" applyAlignment="1" applyProtection="1">
      <alignment/>
      <protection/>
    </xf>
    <xf numFmtId="0" fontId="20" fillId="35" borderId="19" xfId="0" applyFont="1" applyFill="1" applyBorder="1" applyAlignment="1" applyProtection="1">
      <alignment/>
      <protection/>
    </xf>
    <xf numFmtId="0" fontId="2" fillId="0" borderId="0" xfId="0" applyFont="1" applyFill="1" applyBorder="1" applyAlignment="1" applyProtection="1">
      <alignment/>
      <protection/>
    </xf>
    <xf numFmtId="0" fontId="3" fillId="0" borderId="20" xfId="0" applyFont="1" applyFill="1" applyBorder="1" applyAlignment="1" applyProtection="1">
      <alignment horizontal="center" vertical="top"/>
      <protection/>
    </xf>
    <xf numFmtId="0" fontId="3" fillId="0" borderId="21" xfId="0" applyFont="1" applyFill="1" applyBorder="1" applyAlignment="1" applyProtection="1">
      <alignment horizontal="left" vertical="top"/>
      <protection/>
    </xf>
    <xf numFmtId="0" fontId="10" fillId="34" borderId="0" xfId="0" applyFont="1" applyFill="1" applyAlignment="1" applyProtection="1">
      <alignment/>
      <protection/>
    </xf>
    <xf numFmtId="0" fontId="0" fillId="0" borderId="0" xfId="0" applyAlignment="1" applyProtection="1">
      <alignment/>
      <protection/>
    </xf>
    <xf numFmtId="0" fontId="15" fillId="0" borderId="0" xfId="0" applyFont="1" applyBorder="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16" fillId="0" borderId="0" xfId="0" applyFont="1" applyAlignment="1" applyProtection="1">
      <alignment/>
      <protection/>
    </xf>
    <xf numFmtId="0" fontId="3" fillId="0" borderId="0" xfId="0" applyFont="1" applyFill="1" applyAlignment="1" applyProtection="1">
      <alignment horizontal="right"/>
      <protection/>
    </xf>
    <xf numFmtId="0" fontId="10" fillId="0" borderId="0" xfId="0" applyFont="1" applyFill="1" applyAlignment="1" applyProtection="1">
      <alignment horizontal="right"/>
      <protection/>
    </xf>
    <xf numFmtId="0" fontId="12" fillId="0"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Fill="1" applyAlignment="1" applyProtection="1" quotePrefix="1">
      <alignment horizontal="center" vertical="center"/>
      <protection/>
    </xf>
    <xf numFmtId="0" fontId="0" fillId="0" borderId="0" xfId="0" applyFill="1" applyAlignment="1" applyProtection="1">
      <alignment/>
      <protection/>
    </xf>
    <xf numFmtId="0" fontId="6" fillId="0" borderId="0" xfId="0" applyFont="1" applyFill="1" applyAlignment="1" applyProtection="1">
      <alignment/>
      <protection/>
    </xf>
    <xf numFmtId="0" fontId="0" fillId="0" borderId="0" xfId="0" applyNumberFormat="1" applyFont="1" applyFill="1" applyAlignment="1" applyProtection="1">
      <alignment horizontal="right"/>
      <protection/>
    </xf>
    <xf numFmtId="0" fontId="0" fillId="0" borderId="0" xfId="0" applyNumberFormat="1" applyFill="1" applyAlignment="1" applyProtection="1">
      <alignment/>
      <protection/>
    </xf>
    <xf numFmtId="0" fontId="0" fillId="0" borderId="0" xfId="0" applyFont="1" applyFill="1" applyAlignment="1" applyProtection="1">
      <alignment horizontal="right"/>
      <protection/>
    </xf>
    <xf numFmtId="0" fontId="0" fillId="0" borderId="0" xfId="0" applyFont="1" applyFill="1" applyAlignment="1" applyProtection="1">
      <alignment horizontal="left" wrapText="1"/>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10" fillId="0" borderId="0" xfId="0" applyFont="1" applyFill="1" applyAlignment="1" applyProtection="1">
      <alignment horizontal="left"/>
      <protection/>
    </xf>
    <xf numFmtId="0" fontId="0" fillId="0" borderId="0" xfId="0" applyFill="1" applyBorder="1" applyAlignment="1" applyProtection="1">
      <alignment horizontal="left"/>
      <protection/>
    </xf>
    <xf numFmtId="0" fontId="10" fillId="0" borderId="0" xfId="0" applyFont="1" applyFill="1" applyBorder="1" applyAlignment="1" applyProtection="1">
      <alignment horizontal="left"/>
      <protection/>
    </xf>
    <xf numFmtId="0" fontId="0" fillId="0" borderId="0" xfId="0" applyFill="1" applyBorder="1" applyAlignment="1" applyProtection="1">
      <alignment horizontal="right"/>
      <protection/>
    </xf>
    <xf numFmtId="0" fontId="0" fillId="33" borderId="10" xfId="0" applyFont="1" applyFill="1" applyBorder="1" applyAlignment="1" applyProtection="1">
      <alignment horizontal="center" wrapText="1"/>
      <protection/>
    </xf>
    <xf numFmtId="0" fontId="0" fillId="0" borderId="0" xfId="0" applyFont="1" applyFill="1" applyAlignment="1" applyProtection="1">
      <alignment horizontal="left" indent="1"/>
      <protection/>
    </xf>
    <xf numFmtId="0" fontId="0" fillId="0" borderId="0" xfId="0" applyFont="1" applyFill="1" applyAlignment="1" applyProtection="1">
      <alignment horizontal="left"/>
      <protection/>
    </xf>
    <xf numFmtId="0" fontId="0" fillId="33" borderId="10" xfId="0" applyFill="1" applyBorder="1" applyAlignment="1" applyProtection="1">
      <alignment horizontal="left"/>
      <protection/>
    </xf>
    <xf numFmtId="0" fontId="0" fillId="0" borderId="0" xfId="0" applyAlignment="1" applyProtection="1">
      <alignment/>
      <protection locked="0"/>
    </xf>
    <xf numFmtId="0" fontId="15" fillId="0" borderId="0" xfId="0" applyFont="1" applyBorder="1" applyAlignment="1" applyProtection="1">
      <alignment vertical="top"/>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0" fillId="0" borderId="0" xfId="0" applyAlignment="1" applyProtection="1">
      <alignment vertical="top" wrapText="1"/>
      <protection locked="0"/>
    </xf>
    <xf numFmtId="174" fontId="73" fillId="0" borderId="16" xfId="0" applyNumberFormat="1" applyFont="1" applyFill="1" applyBorder="1" applyAlignment="1" applyProtection="1">
      <alignment/>
      <protection locked="0"/>
    </xf>
    <xf numFmtId="174" fontId="73" fillId="0" borderId="17" xfId="0" applyNumberFormat="1" applyFont="1" applyFill="1" applyBorder="1" applyAlignment="1" applyProtection="1">
      <alignment/>
      <protection locked="0"/>
    </xf>
    <xf numFmtId="0" fontId="76" fillId="0" borderId="0" xfId="0" applyFont="1" applyAlignment="1" applyProtection="1">
      <alignment/>
      <protection/>
    </xf>
    <xf numFmtId="7" fontId="0" fillId="0" borderId="0" xfId="0" applyNumberFormat="1" applyFont="1" applyFill="1" applyAlignment="1" applyProtection="1">
      <alignment horizontal="center"/>
      <protection/>
    </xf>
    <xf numFmtId="0" fontId="0" fillId="0" borderId="0" xfId="0" applyFont="1" applyFill="1" applyAlignment="1" applyProtection="1">
      <alignment horizontal="center"/>
      <protection/>
    </xf>
    <xf numFmtId="0" fontId="10" fillId="0" borderId="0" xfId="0" applyFont="1" applyAlignment="1" applyProtection="1">
      <alignment/>
      <protection/>
    </xf>
    <xf numFmtId="0" fontId="20" fillId="0" borderId="18" xfId="0" applyFont="1" applyBorder="1" applyAlignment="1" applyProtection="1">
      <alignment/>
      <protection/>
    </xf>
    <xf numFmtId="0" fontId="18" fillId="0" borderId="22" xfId="0" applyFont="1" applyBorder="1" applyAlignment="1" applyProtection="1">
      <alignment/>
      <protection/>
    </xf>
    <xf numFmtId="0" fontId="2" fillId="0" borderId="14" xfId="0" applyFont="1" applyBorder="1" applyAlignment="1" applyProtection="1">
      <alignment/>
      <protection/>
    </xf>
    <xf numFmtId="0" fontId="17" fillId="0" borderId="18" xfId="0" applyFont="1" applyBorder="1" applyAlignment="1" applyProtection="1">
      <alignment/>
      <protection/>
    </xf>
    <xf numFmtId="0" fontId="73" fillId="0" borderId="23" xfId="0" applyFont="1" applyBorder="1" applyAlignment="1" applyProtection="1">
      <alignment/>
      <protection/>
    </xf>
    <xf numFmtId="0" fontId="73" fillId="0" borderId="0" xfId="0" applyFont="1" applyBorder="1" applyAlignment="1" applyProtection="1">
      <alignment/>
      <protection/>
    </xf>
    <xf numFmtId="0" fontId="73" fillId="0" borderId="24" xfId="0" applyFont="1" applyBorder="1" applyAlignment="1" applyProtection="1">
      <alignment/>
      <protection/>
    </xf>
    <xf numFmtId="0" fontId="73" fillId="0" borderId="25" xfId="0" applyFont="1" applyBorder="1" applyAlignment="1" applyProtection="1">
      <alignment/>
      <protection/>
    </xf>
    <xf numFmtId="174" fontId="73" fillId="0" borderId="0" xfId="0" applyNumberFormat="1" applyFont="1" applyBorder="1" applyAlignment="1" applyProtection="1">
      <alignment/>
      <protection/>
    </xf>
    <xf numFmtId="174" fontId="73" fillId="0" borderId="26" xfId="0" applyNumberFormat="1" applyFont="1" applyBorder="1" applyAlignment="1" applyProtection="1">
      <alignment/>
      <protection/>
    </xf>
    <xf numFmtId="0" fontId="77" fillId="0" borderId="23" xfId="0" applyFont="1" applyBorder="1" applyAlignment="1" applyProtection="1">
      <alignment/>
      <protection/>
    </xf>
    <xf numFmtId="0" fontId="77" fillId="0" borderId="0" xfId="0" applyFont="1" applyBorder="1" applyAlignment="1" applyProtection="1">
      <alignment/>
      <protection/>
    </xf>
    <xf numFmtId="0" fontId="77" fillId="0" borderId="21" xfId="0" applyFont="1" applyBorder="1" applyAlignment="1" applyProtection="1">
      <alignment/>
      <protection/>
    </xf>
    <xf numFmtId="0" fontId="73" fillId="0" borderId="27" xfId="0" applyFont="1" applyBorder="1" applyAlignment="1" applyProtection="1">
      <alignment/>
      <protection/>
    </xf>
    <xf numFmtId="174" fontId="55" fillId="0" borderId="0" xfId="0" applyNumberFormat="1" applyFont="1" applyBorder="1" applyAlignment="1" applyProtection="1">
      <alignment/>
      <protection/>
    </xf>
    <xf numFmtId="0" fontId="73" fillId="0" borderId="28" xfId="0" applyFont="1" applyBorder="1" applyAlignment="1" applyProtection="1">
      <alignment/>
      <protection/>
    </xf>
    <xf numFmtId="174" fontId="55" fillId="0" borderId="29" xfId="0" applyNumberFormat="1" applyFont="1" applyBorder="1" applyAlignment="1" applyProtection="1">
      <alignment/>
      <protection/>
    </xf>
    <xf numFmtId="174" fontId="77" fillId="0" borderId="0" xfId="0" applyNumberFormat="1" applyFont="1" applyBorder="1" applyAlignment="1" applyProtection="1">
      <alignment/>
      <protection/>
    </xf>
    <xf numFmtId="174" fontId="73" fillId="0" borderId="28" xfId="0" applyNumberFormat="1" applyFont="1" applyBorder="1" applyAlignment="1" applyProtection="1">
      <alignment/>
      <protection/>
    </xf>
    <xf numFmtId="174" fontId="55" fillId="0" borderId="19" xfId="0" applyNumberFormat="1" applyFont="1" applyBorder="1" applyAlignment="1" applyProtection="1">
      <alignment/>
      <protection/>
    </xf>
    <xf numFmtId="174" fontId="77" fillId="0" borderId="23" xfId="0" applyNumberFormat="1" applyFont="1" applyBorder="1" applyAlignment="1" applyProtection="1">
      <alignment/>
      <protection/>
    </xf>
    <xf numFmtId="174" fontId="73" fillId="0" borderId="30" xfId="0" applyNumberFormat="1" applyFont="1" applyBorder="1" applyAlignment="1" applyProtection="1">
      <alignment/>
      <protection/>
    </xf>
    <xf numFmtId="174" fontId="74" fillId="0" borderId="29" xfId="0" applyNumberFormat="1" applyFont="1" applyBorder="1" applyAlignment="1" applyProtection="1">
      <alignment/>
      <protection/>
    </xf>
    <xf numFmtId="0" fontId="0" fillId="0" borderId="0" xfId="0" applyFont="1" applyBorder="1" applyAlignment="1" applyProtection="1">
      <alignment/>
      <protection/>
    </xf>
    <xf numFmtId="0" fontId="2" fillId="0" borderId="0" xfId="0" applyFont="1" applyBorder="1" applyAlignment="1" applyProtection="1">
      <alignment/>
      <protection/>
    </xf>
    <xf numFmtId="0" fontId="78" fillId="0" borderId="0" xfId="0" applyFont="1" applyBorder="1" applyAlignment="1" applyProtection="1">
      <alignment/>
      <protection/>
    </xf>
    <xf numFmtId="0" fontId="55" fillId="0" borderId="0" xfId="0" applyFont="1" applyBorder="1" applyAlignment="1" applyProtection="1">
      <alignment/>
      <protection/>
    </xf>
    <xf numFmtId="0" fontId="71" fillId="0" borderId="12" xfId="0" applyFont="1" applyBorder="1" applyAlignment="1" applyProtection="1">
      <alignment/>
      <protection/>
    </xf>
    <xf numFmtId="174" fontId="55" fillId="0" borderId="29" xfId="0" applyNumberFormat="1" applyFont="1" applyFill="1" applyBorder="1" applyAlignment="1" applyProtection="1">
      <alignment horizontal="left"/>
      <protection/>
    </xf>
    <xf numFmtId="174" fontId="78" fillId="0" borderId="0" xfId="0" applyNumberFormat="1" applyFont="1" applyBorder="1" applyAlignment="1" applyProtection="1">
      <alignment/>
      <protection/>
    </xf>
    <xf numFmtId="174" fontId="2" fillId="0" borderId="29" xfId="0" applyNumberFormat="1" applyFont="1" applyBorder="1" applyAlignment="1" applyProtection="1">
      <alignment/>
      <protection/>
    </xf>
    <xf numFmtId="174" fontId="0" fillId="0" borderId="0" xfId="0" applyNumberFormat="1" applyFont="1" applyBorder="1" applyAlignment="1" applyProtection="1">
      <alignment/>
      <protection/>
    </xf>
    <xf numFmtId="174" fontId="2" fillId="0" borderId="0" xfId="0" applyNumberFormat="1" applyFont="1" applyBorder="1" applyAlignment="1" applyProtection="1">
      <alignment/>
      <protection/>
    </xf>
    <xf numFmtId="0" fontId="0" fillId="35" borderId="23" xfId="0" applyFont="1" applyFill="1" applyBorder="1" applyAlignment="1" applyProtection="1">
      <alignment/>
      <protection/>
    </xf>
    <xf numFmtId="0" fontId="2" fillId="35" borderId="23" xfId="0" applyFont="1" applyFill="1" applyBorder="1" applyAlignment="1" applyProtection="1">
      <alignment/>
      <protection/>
    </xf>
    <xf numFmtId="0" fontId="0" fillId="0" borderId="0" xfId="0" applyFont="1" applyFill="1" applyBorder="1" applyAlignment="1" applyProtection="1">
      <alignment/>
      <protection/>
    </xf>
    <xf numFmtId="0" fontId="78" fillId="0" borderId="0" xfId="0" applyFont="1" applyFill="1" applyBorder="1" applyAlignment="1" applyProtection="1">
      <alignment/>
      <protection/>
    </xf>
    <xf numFmtId="0" fontId="55" fillId="0" borderId="0" xfId="0" applyFont="1" applyFill="1" applyBorder="1" applyAlignment="1" applyProtection="1">
      <alignment/>
      <protection/>
    </xf>
    <xf numFmtId="0" fontId="79" fillId="0" borderId="0" xfId="0" applyFont="1" applyFill="1" applyBorder="1" applyAlignment="1" applyProtection="1">
      <alignment/>
      <protection/>
    </xf>
    <xf numFmtId="0" fontId="80" fillId="0" borderId="0" xfId="0" applyFont="1" applyFill="1" applyBorder="1" applyAlignment="1" applyProtection="1">
      <alignment/>
      <protection/>
    </xf>
    <xf numFmtId="174" fontId="21" fillId="0" borderId="0" xfId="0" applyNumberFormat="1" applyFont="1" applyBorder="1" applyAlignment="1" applyProtection="1">
      <alignment/>
      <protection/>
    </xf>
    <xf numFmtId="174" fontId="2" fillId="0" borderId="16" xfId="0" applyNumberFormat="1" applyFont="1" applyBorder="1" applyAlignment="1" applyProtection="1">
      <alignment/>
      <protection/>
    </xf>
    <xf numFmtId="174" fontId="0" fillId="0" borderId="0" xfId="0" applyNumberFormat="1" applyFont="1" applyFill="1" applyBorder="1" applyAlignment="1" applyProtection="1">
      <alignment/>
      <protection/>
    </xf>
    <xf numFmtId="0" fontId="17" fillId="0" borderId="29" xfId="0" applyFont="1" applyFill="1" applyBorder="1" applyAlignment="1" applyProtection="1">
      <alignment/>
      <protection/>
    </xf>
    <xf numFmtId="174" fontId="22" fillId="0" borderId="16" xfId="0" applyNumberFormat="1" applyFont="1" applyBorder="1" applyAlignment="1" applyProtection="1">
      <alignment/>
      <protection/>
    </xf>
    <xf numFmtId="0" fontId="20" fillId="34" borderId="29" xfId="0" applyFont="1" applyFill="1" applyBorder="1" applyAlignment="1" applyProtection="1">
      <alignment/>
      <protection/>
    </xf>
    <xf numFmtId="169" fontId="20" fillId="34" borderId="0" xfId="0" applyNumberFormat="1" applyFont="1" applyFill="1" applyBorder="1" applyAlignment="1" applyProtection="1">
      <alignment/>
      <protection/>
    </xf>
    <xf numFmtId="169" fontId="2" fillId="34" borderId="0" xfId="0" applyNumberFormat="1" applyFont="1" applyFill="1" applyBorder="1" applyAlignment="1" applyProtection="1">
      <alignment/>
      <protection/>
    </xf>
    <xf numFmtId="169" fontId="22" fillId="34" borderId="31" xfId="0" applyNumberFormat="1" applyFont="1" applyFill="1" applyBorder="1" applyAlignment="1" applyProtection="1">
      <alignment/>
      <protection/>
    </xf>
    <xf numFmtId="4" fontId="20" fillId="0" borderId="0" xfId="0" applyNumberFormat="1" applyFont="1" applyFill="1" applyBorder="1" applyAlignment="1" applyProtection="1">
      <alignment/>
      <protection/>
    </xf>
    <xf numFmtId="174" fontId="55" fillId="0" borderId="13" xfId="0" applyNumberFormat="1" applyFont="1" applyFill="1" applyBorder="1" applyAlignment="1" applyProtection="1">
      <alignment/>
      <protection/>
    </xf>
    <xf numFmtId="0" fontId="0" fillId="0" borderId="0" xfId="0" applyFont="1" applyAlignment="1" applyProtection="1">
      <alignment vertical="top"/>
      <protection/>
    </xf>
    <xf numFmtId="37" fontId="19" fillId="0" borderId="32" xfId="0" applyNumberFormat="1" applyFont="1" applyBorder="1" applyAlignment="1" applyProtection="1">
      <alignment horizontal="center"/>
      <protection/>
    </xf>
    <xf numFmtId="37" fontId="19" fillId="0" borderId="14" xfId="0" applyNumberFormat="1" applyFont="1" applyBorder="1" applyAlignment="1" applyProtection="1">
      <alignment horizontal="center"/>
      <protection/>
    </xf>
    <xf numFmtId="0" fontId="77" fillId="0" borderId="0" xfId="0" applyFont="1" applyAlignment="1" applyProtection="1">
      <alignment/>
      <protection/>
    </xf>
    <xf numFmtId="174" fontId="77" fillId="0" borderId="0" xfId="0" applyNumberFormat="1" applyFont="1" applyAlignment="1" applyProtection="1">
      <alignment/>
      <protection/>
    </xf>
    <xf numFmtId="0" fontId="78" fillId="0" borderId="0" xfId="0" applyFont="1" applyAlignment="1" applyProtection="1">
      <alignment/>
      <protection/>
    </xf>
    <xf numFmtId="0" fontId="78" fillId="0" borderId="0" xfId="0" applyFont="1" applyFill="1" applyAlignment="1" applyProtection="1">
      <alignment/>
      <protection/>
    </xf>
    <xf numFmtId="0" fontId="79" fillId="0" borderId="0" xfId="0" applyFont="1" applyFill="1" applyAlignment="1" applyProtection="1">
      <alignment/>
      <protection/>
    </xf>
    <xf numFmtId="174" fontId="73" fillId="0" borderId="29" xfId="0" applyNumberFormat="1" applyFont="1" applyBorder="1" applyAlignment="1" applyProtection="1">
      <alignment/>
      <protection locked="0"/>
    </xf>
    <xf numFmtId="0" fontId="2" fillId="34" borderId="0" xfId="0" applyFont="1" applyFill="1" applyBorder="1" applyAlignment="1" applyProtection="1">
      <alignment/>
      <protection/>
    </xf>
    <xf numFmtId="4" fontId="2" fillId="0" borderId="0" xfId="0" applyNumberFormat="1"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176" fontId="0" fillId="0" borderId="0" xfId="0" applyNumberFormat="1" applyAlignment="1" applyProtection="1">
      <alignment/>
      <protection/>
    </xf>
    <xf numFmtId="0" fontId="3" fillId="0" borderId="0" xfId="0" applyFont="1" applyAlignment="1" applyProtection="1">
      <alignment horizontal="right"/>
      <protection/>
    </xf>
    <xf numFmtId="0" fontId="0" fillId="0" borderId="0" xfId="0" applyNumberFormat="1" applyAlignment="1">
      <alignment/>
    </xf>
    <xf numFmtId="0" fontId="3" fillId="0" borderId="0" xfId="0" applyNumberFormat="1" applyFont="1" applyAlignment="1">
      <alignment/>
    </xf>
    <xf numFmtId="0" fontId="10" fillId="34" borderId="0" xfId="0" applyNumberFormat="1" applyFont="1" applyFill="1" applyAlignment="1">
      <alignment horizontal="right"/>
    </xf>
    <xf numFmtId="167" fontId="0" fillId="0" borderId="0" xfId="0" applyNumberFormat="1" applyFill="1" applyAlignment="1">
      <alignment/>
    </xf>
    <xf numFmtId="0" fontId="10" fillId="0" borderId="0" xfId="0" applyNumberFormat="1" applyFont="1" applyAlignment="1">
      <alignment/>
    </xf>
    <xf numFmtId="167" fontId="0" fillId="0" borderId="0" xfId="0" applyNumberFormat="1" applyFont="1" applyFill="1" applyAlignment="1">
      <alignment horizontal="right"/>
    </xf>
    <xf numFmtId="181" fontId="0" fillId="0" borderId="0" xfId="0" applyNumberFormat="1" applyFill="1" applyAlignment="1">
      <alignment horizontal="right"/>
    </xf>
    <xf numFmtId="167" fontId="10" fillId="0" borderId="0" xfId="0" applyNumberFormat="1" applyFont="1" applyFill="1" applyAlignment="1">
      <alignment/>
    </xf>
    <xf numFmtId="176" fontId="0" fillId="0" borderId="0" xfId="0" applyNumberFormat="1" applyFill="1" applyAlignment="1" applyProtection="1">
      <alignment/>
      <protection/>
    </xf>
    <xf numFmtId="167" fontId="10" fillId="0" borderId="0" xfId="0" applyNumberFormat="1" applyFont="1" applyFill="1" applyAlignment="1">
      <alignment horizontal="right"/>
    </xf>
    <xf numFmtId="167" fontId="0" fillId="0" borderId="0" xfId="0" applyNumberFormat="1" applyFont="1" applyFill="1" applyAlignment="1">
      <alignment/>
    </xf>
    <xf numFmtId="167" fontId="0" fillId="0" borderId="0" xfId="0" applyNumberFormat="1" applyFont="1" applyFill="1" applyAlignment="1">
      <alignment horizontal="left"/>
    </xf>
    <xf numFmtId="176" fontId="0" fillId="0" borderId="0" xfId="0" applyNumberFormat="1" applyFont="1" applyFill="1" applyAlignment="1" applyProtection="1">
      <alignment/>
      <protection/>
    </xf>
    <xf numFmtId="167" fontId="0" fillId="0" borderId="0" xfId="0" applyNumberFormat="1" applyFont="1" applyFill="1" applyAlignment="1" applyProtection="1">
      <alignment/>
      <protection/>
    </xf>
    <xf numFmtId="49" fontId="11" fillId="0" borderId="1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protection locked="0"/>
    </xf>
    <xf numFmtId="0" fontId="0" fillId="0" borderId="0" xfId="0" applyAlignment="1" applyProtection="1">
      <alignment horizontal="right"/>
      <protection/>
    </xf>
    <xf numFmtId="167" fontId="78" fillId="0" borderId="0" xfId="0" applyNumberFormat="1" applyFont="1" applyFill="1" applyAlignment="1">
      <alignment/>
    </xf>
    <xf numFmtId="167" fontId="78" fillId="0" borderId="0" xfId="0" applyNumberFormat="1" applyFont="1" applyFill="1" applyAlignment="1">
      <alignment horizontal="right"/>
    </xf>
    <xf numFmtId="167" fontId="78" fillId="0" borderId="10" xfId="0" applyNumberFormat="1" applyFont="1" applyFill="1" applyBorder="1" applyAlignment="1">
      <alignment/>
    </xf>
    <xf numFmtId="0" fontId="78" fillId="0" borderId="0" xfId="0" applyNumberFormat="1" applyFont="1" applyFill="1" applyAlignment="1">
      <alignment/>
    </xf>
    <xf numFmtId="176" fontId="78" fillId="0" borderId="0" xfId="0" applyNumberFormat="1" applyFont="1" applyFill="1" applyAlignment="1" applyProtection="1">
      <alignment/>
      <protection/>
    </xf>
    <xf numFmtId="167" fontId="78" fillId="0" borderId="0" xfId="0" applyNumberFormat="1" applyFont="1" applyFill="1" applyAlignment="1" applyProtection="1">
      <alignment/>
      <protection/>
    </xf>
    <xf numFmtId="167" fontId="81" fillId="0" borderId="0" xfId="0" applyNumberFormat="1" applyFont="1" applyFill="1" applyAlignment="1">
      <alignment horizontal="right"/>
    </xf>
    <xf numFmtId="0" fontId="3" fillId="0" borderId="26" xfId="0" applyFont="1" applyFill="1" applyBorder="1" applyAlignment="1" applyProtection="1">
      <alignment horizontal="right" vertical="top"/>
      <protection/>
    </xf>
    <xf numFmtId="0" fontId="10" fillId="0" borderId="29" xfId="0" applyNumberFormat="1" applyFont="1" applyFill="1" applyBorder="1" applyAlignment="1" applyProtection="1">
      <alignment/>
      <protection/>
    </xf>
    <xf numFmtId="0" fontId="2" fillId="0" borderId="0" xfId="0" applyNumberFormat="1" applyFont="1" applyBorder="1" applyAlignment="1" applyProtection="1">
      <alignment/>
      <protection/>
    </xf>
    <xf numFmtId="0" fontId="0" fillId="34" borderId="0" xfId="0" applyNumberFormat="1" applyFont="1" applyFill="1" applyAlignment="1" applyProtection="1">
      <alignment/>
      <protection/>
    </xf>
    <xf numFmtId="0" fontId="2" fillId="34" borderId="0" xfId="0" applyNumberFormat="1" applyFont="1" applyFill="1" applyBorder="1" applyAlignment="1" applyProtection="1">
      <alignment/>
      <protection/>
    </xf>
    <xf numFmtId="0" fontId="0" fillId="0" borderId="0" xfId="0" applyNumberFormat="1" applyFont="1" applyAlignment="1" applyProtection="1">
      <alignment/>
      <protection/>
    </xf>
    <xf numFmtId="0" fontId="10" fillId="0" borderId="29" xfId="0" applyNumberFormat="1" applyFont="1" applyBorder="1" applyAlignment="1" applyProtection="1">
      <alignment/>
      <protection/>
    </xf>
    <xf numFmtId="0" fontId="12" fillId="0" borderId="29" xfId="0" applyNumberFormat="1" applyFont="1" applyBorder="1" applyAlignment="1" applyProtection="1">
      <alignment/>
      <protection/>
    </xf>
    <xf numFmtId="167" fontId="0" fillId="0" borderId="0" xfId="0" applyNumberFormat="1" applyFont="1" applyFill="1" applyAlignment="1" applyProtection="1">
      <alignment horizontal="left"/>
      <protection/>
    </xf>
    <xf numFmtId="0" fontId="82" fillId="0" borderId="10" xfId="0" applyNumberFormat="1" applyFont="1" applyFill="1" applyBorder="1" applyAlignment="1" applyProtection="1">
      <alignment horizontal="left"/>
      <protection/>
    </xf>
    <xf numFmtId="167" fontId="78" fillId="0" borderId="0" xfId="0" applyNumberFormat="1" applyFont="1" applyFill="1" applyAlignment="1" applyProtection="1">
      <alignment horizontal="right"/>
      <protection/>
    </xf>
    <xf numFmtId="167" fontId="0" fillId="0" borderId="10" xfId="0" applyNumberFormat="1" applyFont="1" applyFill="1" applyBorder="1" applyAlignment="1" applyProtection="1">
      <alignment/>
      <protection/>
    </xf>
    <xf numFmtId="0" fontId="10" fillId="34" borderId="28" xfId="0" applyNumberFormat="1" applyFont="1" applyFill="1" applyBorder="1" applyAlignment="1" applyProtection="1">
      <alignment horizontal="right"/>
      <protection/>
    </xf>
    <xf numFmtId="167" fontId="0" fillId="0" borderId="0" xfId="0" applyNumberFormat="1" applyFont="1" applyFill="1" applyAlignment="1" applyProtection="1">
      <alignment horizontal="right"/>
      <protection/>
    </xf>
    <xf numFmtId="49" fontId="0" fillId="0" borderId="0" xfId="0" applyNumberFormat="1" applyFont="1" applyFill="1" applyAlignment="1" applyProtection="1">
      <alignment horizontal="right"/>
      <protection/>
    </xf>
    <xf numFmtId="181" fontId="0" fillId="0" borderId="14" xfId="0" applyNumberFormat="1" applyFill="1" applyBorder="1" applyAlignment="1" applyProtection="1">
      <alignment horizontal="right"/>
      <protection/>
    </xf>
    <xf numFmtId="181" fontId="0" fillId="0" borderId="0" xfId="0" applyNumberFormat="1" applyFill="1" applyAlignment="1" applyProtection="1">
      <alignment horizontal="right"/>
      <protection/>
    </xf>
    <xf numFmtId="169" fontId="22" fillId="34" borderId="16" xfId="0" applyNumberFormat="1" applyFont="1" applyFill="1" applyBorder="1" applyAlignment="1" applyProtection="1">
      <alignment/>
      <protection locked="0"/>
    </xf>
    <xf numFmtId="0" fontId="0" fillId="0" borderId="0" xfId="0" applyNumberFormat="1" applyAlignment="1" applyProtection="1">
      <alignment/>
      <protection/>
    </xf>
    <xf numFmtId="0" fontId="3" fillId="0" borderId="0" xfId="0" applyNumberFormat="1" applyFont="1" applyAlignment="1" applyProtection="1">
      <alignment/>
      <protection/>
    </xf>
    <xf numFmtId="0" fontId="10" fillId="34" borderId="0" xfId="0" applyNumberFormat="1" applyFont="1" applyFill="1" applyAlignment="1" applyProtection="1">
      <alignment horizontal="right"/>
      <protection/>
    </xf>
    <xf numFmtId="0" fontId="10" fillId="0" borderId="0" xfId="0" applyNumberFormat="1" applyFont="1" applyAlignment="1" applyProtection="1">
      <alignment/>
      <protection/>
    </xf>
    <xf numFmtId="167" fontId="0" fillId="0" borderId="0" xfId="0" applyNumberFormat="1" applyFill="1" applyAlignment="1" applyProtection="1">
      <alignment/>
      <protection/>
    </xf>
    <xf numFmtId="167" fontId="10" fillId="0" borderId="0" xfId="0" applyNumberFormat="1" applyFont="1" applyFill="1" applyAlignment="1" applyProtection="1">
      <alignment/>
      <protection/>
    </xf>
    <xf numFmtId="167" fontId="10" fillId="0" borderId="0" xfId="0" applyNumberFormat="1" applyFont="1" applyFill="1" applyAlignment="1" applyProtection="1">
      <alignment horizontal="right"/>
      <protection/>
    </xf>
    <xf numFmtId="0" fontId="0" fillId="0" borderId="0" xfId="0" applyNumberFormat="1" applyFont="1" applyFill="1" applyAlignment="1" applyProtection="1">
      <alignment/>
      <protection/>
    </xf>
    <xf numFmtId="167" fontId="9" fillId="0" borderId="0" xfId="0" applyNumberFormat="1" applyFont="1" applyFill="1" applyAlignment="1" applyProtection="1">
      <alignment horizontal="right"/>
      <protection/>
    </xf>
    <xf numFmtId="49" fontId="11" fillId="0" borderId="0" xfId="0" applyNumberFormat="1" applyFont="1" applyFill="1" applyBorder="1" applyAlignment="1" applyProtection="1">
      <alignment horizontal="left"/>
      <protection/>
    </xf>
    <xf numFmtId="167" fontId="78" fillId="0" borderId="10" xfId="0" applyNumberFormat="1" applyFont="1" applyFill="1" applyBorder="1" applyAlignment="1" applyProtection="1">
      <alignment/>
      <protection/>
    </xf>
    <xf numFmtId="0" fontId="78" fillId="0" borderId="0" xfId="0" applyNumberFormat="1" applyFont="1" applyFill="1" applyAlignment="1" applyProtection="1">
      <alignment/>
      <protection/>
    </xf>
    <xf numFmtId="167" fontId="81" fillId="0" borderId="0" xfId="0" applyNumberFormat="1" applyFont="1" applyFill="1" applyAlignment="1" applyProtection="1">
      <alignment horizontal="right"/>
      <protection/>
    </xf>
    <xf numFmtId="7" fontId="0" fillId="0" borderId="0" xfId="0" applyNumberFormat="1" applyFill="1" applyAlignment="1" applyProtection="1">
      <alignment horizontal="center"/>
      <protection/>
    </xf>
    <xf numFmtId="0" fontId="2" fillId="0" borderId="19" xfId="0" applyFont="1" applyBorder="1" applyAlignment="1" applyProtection="1">
      <alignment/>
      <protection/>
    </xf>
    <xf numFmtId="0" fontId="2" fillId="0" borderId="29" xfId="0" applyFont="1" applyBorder="1" applyAlignment="1" applyProtection="1">
      <alignment/>
      <protection/>
    </xf>
    <xf numFmtId="174" fontId="2" fillId="0" borderId="19" xfId="0" applyNumberFormat="1" applyFont="1" applyBorder="1" applyAlignment="1" applyProtection="1">
      <alignment/>
      <protection/>
    </xf>
    <xf numFmtId="4" fontId="20" fillId="0" borderId="17" xfId="0" applyNumberFormat="1" applyFont="1" applyFill="1" applyBorder="1" applyAlignment="1" applyProtection="1">
      <alignment/>
      <protection/>
    </xf>
    <xf numFmtId="0" fontId="10" fillId="0" borderId="14" xfId="0" applyNumberFormat="1" applyFont="1" applyBorder="1" applyAlignment="1" applyProtection="1">
      <alignment/>
      <protection/>
    </xf>
    <xf numFmtId="0" fontId="0" fillId="0" borderId="14" xfId="0" applyNumberFormat="1" applyFont="1" applyBorder="1" applyAlignment="1" applyProtection="1">
      <alignment/>
      <protection/>
    </xf>
    <xf numFmtId="0" fontId="12" fillId="0" borderId="14" xfId="0" applyNumberFormat="1" applyFont="1" applyBorder="1" applyAlignment="1" applyProtection="1">
      <alignment/>
      <protection/>
    </xf>
    <xf numFmtId="183" fontId="78" fillId="0" borderId="0" xfId="0" applyNumberFormat="1" applyFont="1" applyFill="1" applyAlignment="1" applyProtection="1">
      <alignment/>
      <protection/>
    </xf>
    <xf numFmtId="183" fontId="78" fillId="0" borderId="10" xfId="0" applyNumberFormat="1" applyFont="1" applyFill="1" applyBorder="1" applyAlignment="1" applyProtection="1">
      <alignment/>
      <protection/>
    </xf>
    <xf numFmtId="0" fontId="0" fillId="34" borderId="0" xfId="0" applyNumberFormat="1" applyFill="1" applyAlignment="1">
      <alignment/>
    </xf>
    <xf numFmtId="0" fontId="0" fillId="34" borderId="0" xfId="0" applyNumberFormat="1" applyFill="1" applyAlignment="1" applyProtection="1">
      <alignment/>
      <protection/>
    </xf>
    <xf numFmtId="0" fontId="83" fillId="0" borderId="0" xfId="0" applyFont="1" applyAlignment="1" applyProtection="1">
      <alignment/>
      <protection locked="0"/>
    </xf>
    <xf numFmtId="0" fontId="84" fillId="0" borderId="0" xfId="0" applyFont="1" applyBorder="1" applyAlignment="1" applyProtection="1">
      <alignment vertical="top"/>
      <protection locked="0"/>
    </xf>
    <xf numFmtId="174" fontId="22" fillId="0" borderId="17" xfId="0" applyNumberFormat="1" applyFont="1" applyBorder="1" applyAlignment="1" applyProtection="1">
      <alignment/>
      <protection/>
    </xf>
    <xf numFmtId="0" fontId="0" fillId="0" borderId="0" xfId="0" applyFont="1" applyFill="1" applyAlignment="1" applyProtection="1">
      <alignment/>
      <protection/>
    </xf>
    <xf numFmtId="0" fontId="0" fillId="0" borderId="0" xfId="0" applyNumberFormat="1" applyFont="1" applyFill="1" applyBorder="1" applyAlignment="1" applyProtection="1">
      <alignment/>
      <protection/>
    </xf>
    <xf numFmtId="0" fontId="82" fillId="0" borderId="0" xfId="0" applyNumberFormat="1" applyFont="1" applyFill="1" applyBorder="1" applyAlignment="1" applyProtection="1">
      <alignment horizontal="left"/>
      <protection/>
    </xf>
    <xf numFmtId="0" fontId="26" fillId="0" borderId="0" xfId="0" applyFont="1" applyFill="1" applyAlignment="1" applyProtection="1">
      <alignment horizontal="left"/>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vertical="top" wrapText="1"/>
      <protection/>
    </xf>
    <xf numFmtId="0" fontId="0" fillId="0" borderId="0" xfId="0" applyNumberFormat="1" applyFont="1" applyFill="1" applyAlignment="1" applyProtection="1">
      <alignment horizontal="left"/>
      <protection/>
    </xf>
    <xf numFmtId="0" fontId="24" fillId="0" borderId="0" xfId="0" applyNumberFormat="1" applyFont="1" applyFill="1" applyBorder="1" applyAlignment="1" applyProtection="1">
      <alignment vertical="top"/>
      <protection/>
    </xf>
    <xf numFmtId="0" fontId="85" fillId="34" borderId="0" xfId="0" applyFont="1" applyFill="1" applyAlignment="1">
      <alignment/>
    </xf>
    <xf numFmtId="0" fontId="85" fillId="0" borderId="0" xfId="0" applyFont="1" applyAlignment="1">
      <alignment/>
    </xf>
    <xf numFmtId="2" fontId="0" fillId="0" borderId="0" xfId="0" applyNumberFormat="1" applyBorder="1" applyAlignment="1">
      <alignment horizontal="right"/>
    </xf>
    <xf numFmtId="2" fontId="0" fillId="0" borderId="0" xfId="0" applyNumberFormat="1" applyAlignment="1">
      <alignment/>
    </xf>
    <xf numFmtId="14" fontId="11" fillId="0" borderId="10" xfId="0" applyNumberFormat="1" applyFont="1" applyFill="1" applyBorder="1" applyAlignment="1" applyProtection="1">
      <alignment horizontal="left"/>
      <protection locked="0"/>
    </xf>
    <xf numFmtId="0" fontId="82" fillId="0" borderId="0" xfId="0" applyNumberFormat="1" applyFont="1" applyAlignment="1" applyProtection="1">
      <alignment horizontal="left"/>
      <protection/>
    </xf>
    <xf numFmtId="49" fontId="77" fillId="0" borderId="0" xfId="0" applyNumberFormat="1" applyFont="1" applyAlignment="1" applyProtection="1">
      <alignment/>
      <protection locked="0"/>
    </xf>
    <xf numFmtId="14" fontId="77" fillId="0" borderId="0" xfId="0" applyNumberFormat="1" applyFont="1" applyAlignment="1" applyProtection="1">
      <alignment horizontal="left"/>
      <protection locked="0"/>
    </xf>
    <xf numFmtId="49" fontId="0" fillId="0" borderId="0" xfId="0" applyNumberFormat="1" applyFont="1" applyFill="1" applyAlignment="1" applyProtection="1">
      <alignment/>
      <protection locked="0"/>
    </xf>
    <xf numFmtId="49" fontId="86" fillId="0" borderId="10" xfId="0" applyNumberFormat="1" applyFont="1" applyFill="1" applyBorder="1" applyAlignment="1" applyProtection="1">
      <alignment horizontal="left"/>
      <protection locked="0"/>
    </xf>
    <xf numFmtId="2" fontId="0" fillId="0" borderId="0" xfId="0" applyNumberFormat="1" applyFont="1" applyFill="1" applyAlignment="1" applyProtection="1">
      <alignment horizontal="right"/>
      <protection/>
    </xf>
    <xf numFmtId="14" fontId="82" fillId="0" borderId="10" xfId="0" applyNumberFormat="1" applyFont="1" applyFill="1" applyBorder="1" applyAlignment="1" applyProtection="1">
      <alignment horizontal="left"/>
      <protection/>
    </xf>
    <xf numFmtId="14" fontId="0" fillId="0" borderId="10" xfId="0" applyNumberFormat="1" applyFont="1" applyFill="1" applyBorder="1" applyAlignment="1" applyProtection="1">
      <alignment horizontal="center"/>
      <protection/>
    </xf>
    <xf numFmtId="0" fontId="77" fillId="0" borderId="0" xfId="0" applyFont="1" applyFill="1" applyBorder="1" applyAlignment="1" applyProtection="1">
      <alignment/>
      <protection locked="0"/>
    </xf>
    <xf numFmtId="0" fontId="0" fillId="0" borderId="0" xfId="0" applyNumberFormat="1" applyFont="1" applyFill="1" applyBorder="1" applyAlignment="1" applyProtection="1">
      <alignment horizontal="right"/>
      <protection/>
    </xf>
    <xf numFmtId="7" fontId="0" fillId="0" borderId="0" xfId="0" applyNumberFormat="1" applyFont="1" applyBorder="1" applyAlignment="1" applyProtection="1">
      <alignment/>
      <protection/>
    </xf>
    <xf numFmtId="0" fontId="0" fillId="0" borderId="0" xfId="0" applyNumberFormat="1" applyFill="1" applyBorder="1" applyAlignment="1" applyProtection="1">
      <alignment/>
      <protection/>
    </xf>
    <xf numFmtId="0" fontId="77" fillId="0" borderId="0" xfId="0" applyNumberFormat="1" applyFont="1" applyFill="1" applyBorder="1" applyAlignment="1" applyProtection="1">
      <alignment/>
      <protection locked="0"/>
    </xf>
    <xf numFmtId="0" fontId="77" fillId="0" borderId="0" xfId="0" applyNumberFormat="1" applyFont="1" applyFill="1" applyBorder="1" applyAlignment="1" applyProtection="1">
      <alignment horizontal="center"/>
      <protection locked="0"/>
    </xf>
    <xf numFmtId="0" fontId="0" fillId="0" borderId="0" xfId="0" applyNumberFormat="1" applyFont="1" applyFill="1" applyAlignment="1">
      <alignment horizontal="right"/>
    </xf>
    <xf numFmtId="2" fontId="0" fillId="0" borderId="0" xfId="0" applyNumberFormat="1" applyFont="1" applyFill="1" applyAlignment="1">
      <alignment horizontal="right"/>
    </xf>
    <xf numFmtId="44" fontId="0" fillId="36" borderId="10" xfId="44" applyFont="1" applyFill="1" applyBorder="1" applyAlignment="1" applyProtection="1">
      <alignment horizontal="center" wrapText="1"/>
      <protection/>
    </xf>
    <xf numFmtId="0" fontId="0" fillId="36" borderId="10" xfId="0" applyFont="1" applyFill="1" applyBorder="1" applyAlignment="1" applyProtection="1">
      <alignment horizontal="center" wrapText="1"/>
      <protection/>
    </xf>
    <xf numFmtId="0" fontId="8" fillId="0" borderId="0" xfId="0" applyFont="1" applyFill="1" applyAlignment="1" applyProtection="1">
      <alignment/>
      <protection/>
    </xf>
    <xf numFmtId="0" fontId="0" fillId="0" borderId="28" xfId="0" applyNumberFormat="1" applyFont="1" applyFill="1" applyBorder="1" applyAlignment="1" applyProtection="1">
      <alignment horizontal="right"/>
      <protection/>
    </xf>
    <xf numFmtId="2" fontId="0" fillId="0" borderId="28" xfId="0" applyNumberFormat="1" applyFont="1" applyFill="1" applyBorder="1" applyAlignment="1" applyProtection="1">
      <alignment horizontal="right"/>
      <protection/>
    </xf>
    <xf numFmtId="4" fontId="20" fillId="35" borderId="32" xfId="0" applyNumberFormat="1" applyFont="1" applyFill="1" applyBorder="1" applyAlignment="1" applyProtection="1">
      <alignment/>
      <protection/>
    </xf>
    <xf numFmtId="4" fontId="20" fillId="35" borderId="23" xfId="0" applyNumberFormat="1" applyFont="1" applyFill="1" applyBorder="1" applyAlignment="1" applyProtection="1">
      <alignment/>
      <protection/>
    </xf>
    <xf numFmtId="4" fontId="2" fillId="35" borderId="23" xfId="0" applyNumberFormat="1" applyFont="1" applyFill="1" applyBorder="1" applyAlignment="1" applyProtection="1">
      <alignment/>
      <protection/>
    </xf>
    <xf numFmtId="0" fontId="2" fillId="0" borderId="13" xfId="0" applyFont="1" applyBorder="1" applyAlignment="1" applyProtection="1">
      <alignment/>
      <protection locked="0"/>
    </xf>
    <xf numFmtId="0" fontId="2" fillId="0" borderId="11" xfId="0" applyFont="1" applyBorder="1" applyAlignment="1" applyProtection="1">
      <alignment/>
      <protection locked="0"/>
    </xf>
    <xf numFmtId="14" fontId="77" fillId="0" borderId="10" xfId="0" applyNumberFormat="1" applyFont="1" applyFill="1" applyBorder="1" applyAlignment="1" applyProtection="1">
      <alignment horizontal="center"/>
      <protection locked="0"/>
    </xf>
    <xf numFmtId="14" fontId="0" fillId="0" borderId="0" xfId="0" applyNumberFormat="1" applyFont="1" applyFill="1" applyBorder="1" applyAlignment="1" applyProtection="1">
      <alignment horizontal="left"/>
      <protection/>
    </xf>
    <xf numFmtId="0" fontId="20" fillId="36" borderId="19" xfId="0" applyFont="1" applyFill="1" applyBorder="1" applyAlignment="1" applyProtection="1">
      <alignment/>
      <protection/>
    </xf>
    <xf numFmtId="0" fontId="0" fillId="36" borderId="23" xfId="0" applyFont="1" applyFill="1" applyBorder="1" applyAlignment="1" applyProtection="1">
      <alignment/>
      <protection/>
    </xf>
    <xf numFmtId="0" fontId="2" fillId="36" borderId="23" xfId="0" applyFont="1" applyFill="1" applyBorder="1" applyAlignment="1" applyProtection="1">
      <alignment/>
      <protection/>
    </xf>
    <xf numFmtId="174" fontId="55" fillId="36" borderId="33" xfId="0" applyNumberFormat="1" applyFont="1" applyFill="1" applyBorder="1" applyAlignment="1" applyProtection="1">
      <alignment/>
      <protection/>
    </xf>
    <xf numFmtId="174" fontId="55" fillId="36" borderId="32" xfId="0" applyNumberFormat="1" applyFont="1" applyFill="1" applyBorder="1" applyAlignment="1" applyProtection="1">
      <alignment/>
      <protection/>
    </xf>
    <xf numFmtId="174" fontId="55" fillId="36" borderId="34" xfId="0" applyNumberFormat="1" applyFont="1" applyFill="1" applyBorder="1" applyAlignment="1" applyProtection="1">
      <alignment/>
      <protection/>
    </xf>
    <xf numFmtId="0" fontId="21" fillId="35" borderId="23" xfId="0" applyFont="1" applyFill="1" applyBorder="1" applyAlignment="1" applyProtection="1">
      <alignment/>
      <protection/>
    </xf>
    <xf numFmtId="0" fontId="0" fillId="0" borderId="0" xfId="0" applyFont="1" applyFill="1" applyAlignment="1" applyProtection="1">
      <alignment horizontal="center" wrapText="1"/>
      <protection/>
    </xf>
    <xf numFmtId="7" fontId="77" fillId="0" borderId="0" xfId="0" applyNumberFormat="1" applyFont="1" applyFill="1" applyBorder="1" applyAlignment="1" applyProtection="1">
      <alignment horizontal="center" wrapText="1"/>
      <protection locked="0"/>
    </xf>
    <xf numFmtId="7" fontId="0"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5" fontId="5" fillId="0" borderId="0" xfId="0" applyNumberFormat="1" applyFont="1" applyFill="1" applyBorder="1" applyAlignment="1" applyProtection="1">
      <alignment/>
      <protection locked="0"/>
    </xf>
    <xf numFmtId="5" fontId="0" fillId="0" borderId="0" xfId="0" applyNumberFormat="1" applyFont="1" applyFill="1" applyBorder="1" applyAlignment="1" applyProtection="1">
      <alignment/>
      <protection/>
    </xf>
    <xf numFmtId="0" fontId="2" fillId="0" borderId="0" xfId="0" applyFont="1" applyAlignment="1">
      <alignment/>
    </xf>
    <xf numFmtId="7" fontId="22" fillId="0" borderId="16" xfId="0" applyNumberFormat="1" applyFont="1" applyFill="1" applyBorder="1" applyAlignment="1" applyProtection="1">
      <alignment/>
      <protection/>
    </xf>
    <xf numFmtId="7" fontId="22" fillId="0" borderId="11" xfId="0" applyNumberFormat="1" applyFont="1" applyFill="1" applyBorder="1" applyAlignment="1" applyProtection="1">
      <alignment/>
      <protection/>
    </xf>
    <xf numFmtId="7" fontId="2" fillId="0" borderId="0" xfId="0" applyNumberFormat="1" applyFont="1" applyFill="1" applyBorder="1" applyAlignment="1" applyProtection="1">
      <alignment/>
      <protection/>
    </xf>
    <xf numFmtId="7" fontId="2" fillId="0" borderId="16" xfId="0" applyNumberFormat="1" applyFont="1" applyBorder="1" applyAlignment="1" applyProtection="1">
      <alignment/>
      <protection/>
    </xf>
    <xf numFmtId="176" fontId="5" fillId="0" borderId="0" xfId="0" applyNumberFormat="1" applyFont="1" applyFill="1" applyAlignment="1" applyProtection="1">
      <alignment/>
      <protection/>
    </xf>
    <xf numFmtId="176" fontId="0" fillId="0" borderId="10" xfId="0" applyNumberFormat="1" applyFont="1" applyFill="1" applyBorder="1" applyAlignment="1" applyProtection="1">
      <alignment/>
      <protection/>
    </xf>
    <xf numFmtId="176" fontId="7" fillId="0" borderId="0" xfId="0" applyNumberFormat="1" applyFont="1" applyFill="1" applyAlignment="1" applyProtection="1">
      <alignment/>
      <protection/>
    </xf>
    <xf numFmtId="176" fontId="0" fillId="0" borderId="10" xfId="0" applyNumberFormat="1" applyFill="1" applyBorder="1" applyAlignment="1" applyProtection="1">
      <alignment/>
      <protection/>
    </xf>
    <xf numFmtId="176" fontId="10" fillId="0" borderId="0" xfId="0" applyNumberFormat="1" applyFont="1" applyFill="1" applyAlignment="1" applyProtection="1">
      <alignment/>
      <protection/>
    </xf>
    <xf numFmtId="176" fontId="5" fillId="0" borderId="0" xfId="0" applyNumberFormat="1" applyFont="1" applyFill="1" applyAlignment="1" applyProtection="1">
      <alignment/>
      <protection locked="0"/>
    </xf>
    <xf numFmtId="176" fontId="0" fillId="0" borderId="0" xfId="44" applyNumberFormat="1" applyFont="1" applyFill="1" applyBorder="1" applyAlignment="1" applyProtection="1">
      <alignment horizontal="right" wrapText="1"/>
      <protection/>
    </xf>
    <xf numFmtId="176" fontId="5" fillId="0" borderId="10" xfId="0" applyNumberFormat="1" applyFont="1" applyFill="1" applyBorder="1" applyAlignment="1" applyProtection="1">
      <alignment/>
      <protection locked="0"/>
    </xf>
    <xf numFmtId="176" fontId="0" fillId="0" borderId="0" xfId="0" applyNumberFormat="1" applyFill="1" applyBorder="1" applyAlignment="1" applyProtection="1">
      <alignment/>
      <protection/>
    </xf>
    <xf numFmtId="176" fontId="0" fillId="0" borderId="0" xfId="0" applyNumberFormat="1" applyFont="1" applyFill="1" applyBorder="1" applyAlignment="1" applyProtection="1">
      <alignment/>
      <protection/>
    </xf>
    <xf numFmtId="176" fontId="5" fillId="0" borderId="35" xfId="0" applyNumberFormat="1" applyFont="1" applyFill="1" applyBorder="1" applyAlignment="1" applyProtection="1">
      <alignment/>
      <protection locked="0"/>
    </xf>
    <xf numFmtId="176" fontId="5" fillId="0" borderId="35" xfId="0" applyNumberFormat="1" applyFont="1" applyFill="1" applyBorder="1" applyAlignment="1" applyProtection="1">
      <alignment horizontal="right"/>
      <protection locked="0"/>
    </xf>
    <xf numFmtId="176" fontId="78" fillId="0" borderId="10" xfId="0" applyNumberFormat="1" applyFont="1" applyFill="1" applyBorder="1" applyAlignment="1" applyProtection="1">
      <alignment/>
      <protection/>
    </xf>
    <xf numFmtId="176" fontId="10" fillId="0" borderId="0" xfId="0" applyNumberFormat="1" applyFont="1" applyFill="1" applyBorder="1" applyAlignment="1" applyProtection="1">
      <alignment/>
      <protection/>
    </xf>
    <xf numFmtId="176" fontId="0" fillId="0" borderId="35" xfId="0" applyNumberFormat="1" applyFill="1" applyBorder="1" applyAlignment="1" applyProtection="1">
      <alignment/>
      <protection/>
    </xf>
    <xf numFmtId="176" fontId="73" fillId="0" borderId="16" xfId="0" applyNumberFormat="1" applyFont="1" applyFill="1" applyBorder="1" applyAlignment="1" applyProtection="1">
      <alignment/>
      <protection locked="0"/>
    </xf>
    <xf numFmtId="176" fontId="73" fillId="0" borderId="17" xfId="0" applyNumberFormat="1" applyFont="1" applyFill="1" applyBorder="1" applyAlignment="1" applyProtection="1">
      <alignment/>
      <protection locked="0"/>
    </xf>
    <xf numFmtId="176" fontId="73" fillId="0" borderId="28" xfId="0" applyNumberFormat="1" applyFont="1" applyFill="1" applyBorder="1" applyAlignment="1" applyProtection="1">
      <alignment/>
      <protection/>
    </xf>
    <xf numFmtId="176" fontId="55" fillId="0" borderId="16" xfId="0" applyNumberFormat="1" applyFont="1" applyFill="1" applyBorder="1" applyAlignment="1" applyProtection="1">
      <alignment/>
      <protection/>
    </xf>
    <xf numFmtId="176" fontId="73" fillId="0" borderId="36" xfId="0" applyNumberFormat="1" applyFont="1" applyFill="1" applyBorder="1" applyAlignment="1" applyProtection="1">
      <alignment/>
      <protection locked="0"/>
    </xf>
    <xf numFmtId="176" fontId="73" fillId="0" borderId="34" xfId="0" applyNumberFormat="1" applyFont="1" applyFill="1" applyBorder="1" applyAlignment="1" applyProtection="1">
      <alignment/>
      <protection/>
    </xf>
    <xf numFmtId="176" fontId="55" fillId="0" borderId="33" xfId="0" applyNumberFormat="1" applyFont="1" applyFill="1" applyBorder="1" applyAlignment="1" applyProtection="1">
      <alignment/>
      <protection/>
    </xf>
    <xf numFmtId="176" fontId="73" fillId="0" borderId="33" xfId="0" applyNumberFormat="1" applyFont="1" applyFill="1" applyBorder="1" applyAlignment="1" applyProtection="1">
      <alignment/>
      <protection locked="0"/>
    </xf>
    <xf numFmtId="176" fontId="73" fillId="0" borderId="32" xfId="0" applyNumberFormat="1" applyFont="1" applyFill="1" applyBorder="1" applyAlignment="1" applyProtection="1">
      <alignment/>
      <protection locked="0"/>
    </xf>
    <xf numFmtId="176" fontId="73" fillId="0" borderId="0" xfId="0" applyNumberFormat="1" applyFont="1" applyFill="1" applyBorder="1" applyAlignment="1" applyProtection="1">
      <alignment/>
      <protection/>
    </xf>
    <xf numFmtId="176" fontId="73" fillId="0" borderId="14" xfId="0" applyNumberFormat="1" applyFont="1" applyFill="1" applyBorder="1" applyAlignment="1" applyProtection="1">
      <alignment/>
      <protection/>
    </xf>
    <xf numFmtId="176" fontId="55" fillId="0" borderId="17" xfId="0" applyNumberFormat="1" applyFont="1" applyFill="1" applyBorder="1" applyAlignment="1" applyProtection="1">
      <alignment/>
      <protection/>
    </xf>
    <xf numFmtId="176" fontId="55" fillId="0" borderId="36" xfId="0" applyNumberFormat="1" applyFont="1" applyFill="1" applyBorder="1" applyAlignment="1" applyProtection="1">
      <alignment/>
      <protection/>
    </xf>
    <xf numFmtId="176" fontId="55" fillId="0" borderId="37" xfId="0" applyNumberFormat="1" applyFont="1" applyFill="1" applyBorder="1" applyAlignment="1" applyProtection="1">
      <alignment/>
      <protection/>
    </xf>
    <xf numFmtId="166" fontId="73" fillId="0" borderId="36" xfId="0" applyNumberFormat="1" applyFont="1" applyBorder="1" applyAlignment="1" applyProtection="1">
      <alignment/>
      <protection locked="0"/>
    </xf>
    <xf numFmtId="166" fontId="73" fillId="0" borderId="37" xfId="0" applyNumberFormat="1" applyFont="1" applyBorder="1" applyAlignment="1" applyProtection="1">
      <alignment/>
      <protection locked="0"/>
    </xf>
    <xf numFmtId="166" fontId="73" fillId="0" borderId="23" xfId="0" applyNumberFormat="1" applyFont="1" applyBorder="1" applyAlignment="1" applyProtection="1">
      <alignment/>
      <protection/>
    </xf>
    <xf numFmtId="166" fontId="55" fillId="0" borderId="36" xfId="0" applyNumberFormat="1" applyFont="1" applyBorder="1" applyAlignment="1" applyProtection="1">
      <alignment/>
      <protection/>
    </xf>
    <xf numFmtId="166" fontId="73" fillId="0" borderId="16" xfId="0" applyNumberFormat="1" applyFont="1" applyBorder="1" applyAlignment="1" applyProtection="1">
      <alignment/>
      <protection locked="0"/>
    </xf>
    <xf numFmtId="166" fontId="73" fillId="0" borderId="17" xfId="0" applyNumberFormat="1" applyFont="1" applyBorder="1" applyAlignment="1" applyProtection="1">
      <alignment/>
      <protection locked="0"/>
    </xf>
    <xf numFmtId="166" fontId="73" fillId="0" borderId="0" xfId="0" applyNumberFormat="1" applyFont="1" applyBorder="1" applyAlignment="1" applyProtection="1">
      <alignment/>
      <protection/>
    </xf>
    <xf numFmtId="166" fontId="55" fillId="0" borderId="16" xfId="0" applyNumberFormat="1" applyFont="1" applyBorder="1" applyAlignment="1" applyProtection="1">
      <alignment/>
      <protection/>
    </xf>
    <xf numFmtId="166" fontId="73" fillId="0" borderId="30" xfId="0" applyNumberFormat="1" applyFont="1" applyBorder="1" applyAlignment="1" applyProtection="1">
      <alignment/>
      <protection locked="0"/>
    </xf>
    <xf numFmtId="166" fontId="73" fillId="0" borderId="28" xfId="0" applyNumberFormat="1" applyFont="1" applyBorder="1" applyAlignment="1" applyProtection="1">
      <alignment/>
      <protection locked="0"/>
    </xf>
    <xf numFmtId="166" fontId="73" fillId="0" borderId="21" xfId="0" applyNumberFormat="1" applyFont="1" applyBorder="1" applyAlignment="1" applyProtection="1">
      <alignment/>
      <protection/>
    </xf>
    <xf numFmtId="166" fontId="55" fillId="0" borderId="38" xfId="0" applyNumberFormat="1" applyFont="1" applyBorder="1" applyAlignment="1" applyProtection="1">
      <alignment/>
      <protection/>
    </xf>
    <xf numFmtId="166" fontId="55" fillId="0" borderId="31" xfId="0" applyNumberFormat="1" applyFont="1" applyBorder="1" applyAlignment="1" applyProtection="1">
      <alignment/>
      <protection/>
    </xf>
    <xf numFmtId="166" fontId="73" fillId="0" borderId="23" xfId="0" applyNumberFormat="1" applyFont="1" applyFill="1" applyBorder="1" applyAlignment="1" applyProtection="1">
      <alignment/>
      <protection/>
    </xf>
    <xf numFmtId="166" fontId="55" fillId="0" borderId="39" xfId="0" applyNumberFormat="1" applyFont="1" applyBorder="1" applyAlignment="1" applyProtection="1">
      <alignment/>
      <protection/>
    </xf>
    <xf numFmtId="166" fontId="73" fillId="0" borderId="0" xfId="0" applyNumberFormat="1" applyFont="1" applyFill="1" applyBorder="1" applyAlignment="1" applyProtection="1">
      <alignment/>
      <protection/>
    </xf>
    <xf numFmtId="166" fontId="55" fillId="0" borderId="16" xfId="0" applyNumberFormat="1" applyFont="1" applyFill="1" applyBorder="1" applyAlignment="1" applyProtection="1">
      <alignment/>
      <protection/>
    </xf>
    <xf numFmtId="166" fontId="55" fillId="0" borderId="28" xfId="0" applyNumberFormat="1" applyFont="1" applyBorder="1" applyAlignment="1" applyProtection="1">
      <alignment/>
      <protection/>
    </xf>
    <xf numFmtId="166" fontId="55" fillId="0" borderId="0" xfId="0" applyNumberFormat="1" applyFont="1" applyBorder="1" applyAlignment="1" applyProtection="1">
      <alignment/>
      <protection/>
    </xf>
    <xf numFmtId="176" fontId="55" fillId="0" borderId="0" xfId="0" applyNumberFormat="1" applyFont="1" applyFill="1" applyBorder="1" applyAlignment="1" applyProtection="1">
      <alignment/>
      <protection/>
    </xf>
    <xf numFmtId="176" fontId="55" fillId="0" borderId="13" xfId="0" applyNumberFormat="1" applyFont="1" applyBorder="1" applyAlignment="1" applyProtection="1">
      <alignment/>
      <protection/>
    </xf>
    <xf numFmtId="176" fontId="87" fillId="0" borderId="13" xfId="0" applyNumberFormat="1" applyFont="1" applyBorder="1" applyAlignment="1" applyProtection="1">
      <alignment/>
      <protection/>
    </xf>
    <xf numFmtId="176" fontId="55" fillId="0" borderId="13" xfId="42" applyNumberFormat="1" applyFont="1" applyBorder="1" applyAlignment="1" applyProtection="1">
      <alignment/>
      <protection/>
    </xf>
    <xf numFmtId="176" fontId="55" fillId="0" borderId="12" xfId="0" applyNumberFormat="1" applyFont="1" applyBorder="1" applyAlignment="1" applyProtection="1">
      <alignment/>
      <protection/>
    </xf>
    <xf numFmtId="176" fontId="55" fillId="0" borderId="28" xfId="0" applyNumberFormat="1" applyFont="1" applyFill="1" applyBorder="1" applyAlignment="1" applyProtection="1">
      <alignment/>
      <protection/>
    </xf>
    <xf numFmtId="176" fontId="55" fillId="35" borderId="33" xfId="0" applyNumberFormat="1" applyFont="1" applyFill="1" applyBorder="1" applyAlignment="1" applyProtection="1">
      <alignment/>
      <protection/>
    </xf>
    <xf numFmtId="176" fontId="55" fillId="35" borderId="32" xfId="0" applyNumberFormat="1" applyFont="1" applyFill="1" applyBorder="1" applyAlignment="1" applyProtection="1">
      <alignment/>
      <protection/>
    </xf>
    <xf numFmtId="176" fontId="55" fillId="35" borderId="34" xfId="0" applyNumberFormat="1" applyFont="1" applyFill="1" applyBorder="1" applyAlignment="1" applyProtection="1">
      <alignment/>
      <protection/>
    </xf>
    <xf numFmtId="176" fontId="22" fillId="0" borderId="13" xfId="0" applyNumberFormat="1" applyFont="1" applyFill="1" applyBorder="1" applyAlignment="1" applyProtection="1">
      <alignment/>
      <protection/>
    </xf>
    <xf numFmtId="176" fontId="22" fillId="0" borderId="16" xfId="0" applyNumberFormat="1" applyFont="1" applyFill="1" applyBorder="1" applyAlignment="1" applyProtection="1">
      <alignment/>
      <protection/>
    </xf>
    <xf numFmtId="176" fontId="22" fillId="0" borderId="0" xfId="0" applyNumberFormat="1" applyFont="1" applyFill="1" applyBorder="1" applyAlignment="1" applyProtection="1">
      <alignment/>
      <protection/>
    </xf>
    <xf numFmtId="176" fontId="2" fillId="0" borderId="0" xfId="0" applyNumberFormat="1" applyFont="1" applyFill="1" applyBorder="1" applyAlignment="1" applyProtection="1">
      <alignment/>
      <protection/>
    </xf>
    <xf numFmtId="176" fontId="2" fillId="0" borderId="16" xfId="0" applyNumberFormat="1" applyFont="1" applyFill="1" applyBorder="1" applyAlignment="1" applyProtection="1">
      <alignment/>
      <protection/>
    </xf>
    <xf numFmtId="166" fontId="22" fillId="0" borderId="16" xfId="0" applyNumberFormat="1" applyFont="1" applyFill="1" applyBorder="1" applyAlignment="1" applyProtection="1">
      <alignment/>
      <protection locked="0"/>
    </xf>
    <xf numFmtId="166" fontId="2" fillId="0" borderId="0" xfId="0" applyNumberFormat="1" applyFont="1" applyFill="1" applyBorder="1" applyAlignment="1" applyProtection="1">
      <alignment/>
      <protection/>
    </xf>
    <xf numFmtId="166" fontId="55" fillId="0" borderId="0" xfId="0" applyNumberFormat="1" applyFont="1" applyFill="1" applyBorder="1" applyAlignment="1" applyProtection="1">
      <alignment/>
      <protection/>
    </xf>
    <xf numFmtId="166" fontId="80" fillId="0" borderId="0" xfId="0" applyNumberFormat="1" applyFont="1" applyFill="1" applyBorder="1" applyAlignment="1" applyProtection="1">
      <alignment/>
      <protection/>
    </xf>
    <xf numFmtId="176" fontId="22" fillId="0" borderId="16" xfId="0" applyNumberFormat="1" applyFont="1" applyBorder="1" applyAlignment="1" applyProtection="1">
      <alignment/>
      <protection locked="0"/>
    </xf>
    <xf numFmtId="176" fontId="22" fillId="0" borderId="0" xfId="0" applyNumberFormat="1" applyFont="1" applyBorder="1" applyAlignment="1" applyProtection="1">
      <alignment/>
      <protection locked="0"/>
    </xf>
    <xf numFmtId="176" fontId="80" fillId="0" borderId="0" xfId="0" applyNumberFormat="1" applyFont="1" applyFill="1" applyBorder="1" applyAlignment="1" applyProtection="1">
      <alignment/>
      <protection/>
    </xf>
    <xf numFmtId="176" fontId="55" fillId="0" borderId="16" xfId="0" applyNumberFormat="1" applyFont="1" applyBorder="1" applyAlignment="1" applyProtection="1">
      <alignment/>
      <protection/>
    </xf>
    <xf numFmtId="176" fontId="55" fillId="0" borderId="0" xfId="0" applyNumberFormat="1" applyFont="1" applyBorder="1" applyAlignment="1" applyProtection="1">
      <alignment/>
      <protection/>
    </xf>
    <xf numFmtId="176" fontId="21" fillId="0" borderId="0" xfId="0" applyNumberFormat="1" applyFont="1" applyFill="1" applyBorder="1" applyAlignment="1" applyProtection="1">
      <alignment/>
      <protection/>
    </xf>
    <xf numFmtId="176" fontId="22" fillId="0" borderId="17" xfId="0" applyNumberFormat="1" applyFont="1" applyBorder="1" applyAlignment="1" applyProtection="1">
      <alignment/>
      <protection locked="0"/>
    </xf>
    <xf numFmtId="176" fontId="2" fillId="0" borderId="0" xfId="0" applyNumberFormat="1" applyFont="1" applyBorder="1" applyAlignment="1" applyProtection="1">
      <alignment/>
      <protection/>
    </xf>
    <xf numFmtId="176" fontId="2" fillId="0" borderId="16" xfId="0" applyNumberFormat="1" applyFont="1" applyBorder="1" applyAlignment="1" applyProtection="1">
      <alignment/>
      <protection/>
    </xf>
    <xf numFmtId="176" fontId="55" fillId="35" borderId="36" xfId="0" applyNumberFormat="1" applyFont="1" applyFill="1" applyBorder="1" applyAlignment="1" applyProtection="1">
      <alignment/>
      <protection/>
    </xf>
    <xf numFmtId="176" fontId="55" fillId="35" borderId="23" xfId="0" applyNumberFormat="1" applyFont="1" applyFill="1" applyBorder="1" applyAlignment="1" applyProtection="1">
      <alignment/>
      <protection/>
    </xf>
    <xf numFmtId="176" fontId="2" fillId="35" borderId="23" xfId="0" applyNumberFormat="1" applyFont="1" applyFill="1" applyBorder="1" applyAlignment="1" applyProtection="1">
      <alignment/>
      <protection/>
    </xf>
    <xf numFmtId="176" fontId="55" fillId="35" borderId="30" xfId="0" applyNumberFormat="1" applyFont="1" applyFill="1" applyBorder="1" applyAlignment="1" applyProtection="1">
      <alignment/>
      <protection/>
    </xf>
    <xf numFmtId="176" fontId="55" fillId="35" borderId="40" xfId="0" applyNumberFormat="1" applyFont="1" applyFill="1" applyBorder="1" applyAlignment="1" applyProtection="1">
      <alignment/>
      <protection/>
    </xf>
    <xf numFmtId="176" fontId="88" fillId="0" borderId="16" xfId="0" applyNumberFormat="1" applyFont="1" applyFill="1" applyBorder="1" applyAlignment="1" applyProtection="1">
      <alignment/>
      <protection locked="0"/>
    </xf>
    <xf numFmtId="176" fontId="88" fillId="0" borderId="17" xfId="0" applyNumberFormat="1" applyFont="1" applyFill="1" applyBorder="1" applyAlignment="1" applyProtection="1">
      <alignment/>
      <protection locked="0"/>
    </xf>
    <xf numFmtId="176" fontId="89" fillId="0" borderId="28" xfId="0" applyNumberFormat="1" applyFont="1" applyFill="1" applyBorder="1" applyAlignment="1" applyProtection="1">
      <alignment/>
      <protection/>
    </xf>
    <xf numFmtId="176" fontId="20" fillId="0" borderId="31" xfId="44" applyNumberFormat="1" applyFont="1" applyFill="1" applyBorder="1" applyAlignment="1" applyProtection="1">
      <alignment/>
      <protection/>
    </xf>
    <xf numFmtId="176" fontId="71" fillId="35" borderId="36" xfId="0" applyNumberFormat="1" applyFont="1" applyFill="1" applyBorder="1" applyAlignment="1" applyProtection="1">
      <alignment/>
      <protection/>
    </xf>
    <xf numFmtId="176" fontId="71" fillId="35" borderId="37" xfId="0" applyNumberFormat="1" applyFont="1" applyFill="1" applyBorder="1" applyAlignment="1" applyProtection="1">
      <alignment/>
      <protection/>
    </xf>
    <xf numFmtId="176" fontId="20" fillId="35" borderId="25" xfId="0" applyNumberFormat="1" applyFont="1" applyFill="1" applyBorder="1" applyAlignment="1" applyProtection="1">
      <alignment/>
      <protection/>
    </xf>
    <xf numFmtId="176" fontId="71" fillId="35" borderId="41" xfId="0" applyNumberFormat="1" applyFont="1" applyFill="1" applyBorder="1" applyAlignment="1" applyProtection="1">
      <alignment/>
      <protection/>
    </xf>
    <xf numFmtId="0" fontId="20" fillId="35" borderId="29" xfId="0" applyFont="1" applyFill="1" applyBorder="1" applyAlignment="1" applyProtection="1">
      <alignment/>
      <protection/>
    </xf>
    <xf numFmtId="0" fontId="0" fillId="35" borderId="0" xfId="0" applyFont="1" applyFill="1" applyBorder="1" applyAlignment="1" applyProtection="1">
      <alignment/>
      <protection/>
    </xf>
    <xf numFmtId="0" fontId="21" fillId="35" borderId="26" xfId="0" applyFont="1" applyFill="1" applyBorder="1" applyAlignment="1" applyProtection="1">
      <alignment/>
      <protection/>
    </xf>
    <xf numFmtId="186" fontId="55" fillId="35" borderId="28" xfId="0" applyNumberFormat="1" applyFont="1" applyFill="1" applyBorder="1" applyAlignment="1" applyProtection="1">
      <alignment/>
      <protection/>
    </xf>
    <xf numFmtId="186" fontId="55" fillId="35" borderId="42" xfId="0" applyNumberFormat="1" applyFont="1" applyFill="1" applyBorder="1" applyAlignment="1" applyProtection="1">
      <alignment/>
      <protection/>
    </xf>
    <xf numFmtId="176" fontId="20" fillId="35" borderId="28" xfId="44" applyNumberFormat="1" applyFont="1" applyFill="1" applyBorder="1" applyAlignment="1" applyProtection="1">
      <alignment/>
      <protection/>
    </xf>
    <xf numFmtId="176" fontId="55" fillId="35" borderId="28" xfId="0" applyNumberFormat="1" applyFont="1" applyFill="1" applyBorder="1" applyAlignment="1" applyProtection="1">
      <alignment/>
      <protection/>
    </xf>
    <xf numFmtId="4" fontId="20" fillId="35" borderId="17" xfId="0" applyNumberFormat="1" applyFont="1" applyFill="1" applyBorder="1" applyAlignment="1" applyProtection="1">
      <alignment/>
      <protection/>
    </xf>
    <xf numFmtId="4" fontId="20" fillId="35" borderId="0" xfId="0" applyNumberFormat="1" applyFont="1" applyFill="1" applyBorder="1" applyAlignment="1" applyProtection="1">
      <alignment/>
      <protection/>
    </xf>
    <xf numFmtId="4" fontId="2" fillId="35" borderId="0" xfId="0" applyNumberFormat="1" applyFont="1" applyFill="1" applyBorder="1" applyAlignment="1" applyProtection="1">
      <alignment/>
      <protection/>
    </xf>
    <xf numFmtId="176" fontId="20" fillId="35" borderId="16" xfId="0" applyNumberFormat="1" applyFont="1" applyFill="1" applyBorder="1" applyAlignment="1" applyProtection="1">
      <alignment/>
      <protection/>
    </xf>
    <xf numFmtId="176" fontId="20" fillId="35" borderId="17" xfId="0" applyNumberFormat="1" applyFont="1" applyFill="1" applyBorder="1" applyAlignment="1" applyProtection="1">
      <alignment/>
      <protection/>
    </xf>
    <xf numFmtId="176" fontId="20" fillId="35" borderId="24" xfId="0" applyNumberFormat="1" applyFont="1" applyFill="1" applyBorder="1" applyAlignment="1" applyProtection="1">
      <alignment/>
      <protection/>
    </xf>
    <xf numFmtId="176" fontId="20" fillId="35" borderId="31" xfId="44" applyNumberFormat="1" applyFont="1" applyFill="1" applyBorder="1" applyAlignment="1" applyProtection="1">
      <alignment/>
      <protection/>
    </xf>
    <xf numFmtId="0" fontId="2" fillId="0" borderId="0" xfId="0" applyNumberFormat="1" applyFont="1" applyBorder="1" applyAlignment="1">
      <alignment/>
    </xf>
    <xf numFmtId="166" fontId="73" fillId="0" borderId="0" xfId="0" applyNumberFormat="1" applyFont="1" applyBorder="1" applyAlignment="1" applyProtection="1">
      <alignment/>
      <protection locked="0"/>
    </xf>
    <xf numFmtId="166" fontId="22" fillId="0" borderId="0" xfId="0" applyNumberFormat="1" applyFont="1" applyFill="1" applyBorder="1" applyAlignment="1" applyProtection="1">
      <alignment/>
      <protection locked="0"/>
    </xf>
    <xf numFmtId="169" fontId="22" fillId="34" borderId="17" xfId="0" applyNumberFormat="1" applyFont="1" applyFill="1" applyBorder="1" applyAlignment="1" applyProtection="1">
      <alignment/>
      <protection locked="0"/>
    </xf>
    <xf numFmtId="0" fontId="0" fillId="36" borderId="10" xfId="0" applyFont="1" applyFill="1" applyBorder="1" applyAlignment="1" applyProtection="1">
      <alignment horizontal="left"/>
      <protection/>
    </xf>
    <xf numFmtId="0" fontId="0" fillId="36" borderId="10" xfId="0" applyFont="1" applyFill="1" applyBorder="1" applyAlignment="1" applyProtection="1">
      <alignment horizontal="center"/>
      <protection/>
    </xf>
    <xf numFmtId="44" fontId="77" fillId="36" borderId="10" xfId="44" applyFont="1" applyFill="1" applyBorder="1" applyAlignment="1" applyProtection="1">
      <alignment horizontal="center" wrapText="1"/>
      <protection locked="0"/>
    </xf>
    <xf numFmtId="176" fontId="0" fillId="0" borderId="35" xfId="0" applyNumberFormat="1" applyFont="1" applyFill="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K40"/>
  <sheetViews>
    <sheetView showGridLines="0" tabSelected="1" defaultGridColor="0" zoomScale="75" zoomScaleNormal="75" zoomScalePageLayoutView="0" colorId="22" workbookViewId="0" topLeftCell="A1">
      <selection activeCell="I11" sqref="I11"/>
    </sheetView>
  </sheetViews>
  <sheetFormatPr defaultColWidth="9.6640625" defaultRowHeight="15"/>
  <cols>
    <col min="1" max="1" width="8.88671875" style="57" customWidth="1"/>
    <col min="2" max="2" width="14.5546875" style="57" customWidth="1"/>
    <col min="3" max="3" width="13.21484375" style="57" customWidth="1"/>
    <col min="4" max="4" width="9.6640625" style="57" customWidth="1"/>
    <col min="5" max="5" width="12.88671875" style="57" customWidth="1"/>
    <col min="6" max="6" width="14.21484375" style="57" customWidth="1"/>
    <col min="7" max="7" width="11.88671875" style="57" customWidth="1"/>
    <col min="8" max="8" width="9.6640625" style="57" customWidth="1"/>
    <col min="9" max="9" width="36.6640625" style="57" customWidth="1"/>
    <col min="10" max="10" width="31.6640625" style="57" customWidth="1"/>
    <col min="11" max="11" width="50.77734375" style="57" customWidth="1"/>
    <col min="12" max="16384" width="9.6640625" style="57" customWidth="1"/>
  </cols>
  <sheetData>
    <row r="1" spans="4:10" ht="34.5" customHeight="1">
      <c r="D1" s="156" t="s">
        <v>131</v>
      </c>
      <c r="E1" s="157"/>
      <c r="I1" s="158"/>
      <c r="J1" s="159" t="s">
        <v>134</v>
      </c>
    </row>
    <row r="2" spans="3:10" s="202" customFormat="1" ht="18" customHeight="1">
      <c r="C2" s="203"/>
      <c r="J2" s="204" t="s">
        <v>132</v>
      </c>
    </row>
    <row r="3" spans="2:10" s="206" customFormat="1" ht="15.75">
      <c r="B3" s="205" t="s">
        <v>135</v>
      </c>
      <c r="I3" s="197" t="s">
        <v>133</v>
      </c>
      <c r="J3" s="69" t="str">
        <f>ADMIN!B2</f>
        <v>CA_EOP_PRE_2009</v>
      </c>
    </row>
    <row r="4" spans="2:10" s="206" customFormat="1" ht="15.75">
      <c r="B4" s="205"/>
      <c r="I4" s="197" t="s">
        <v>150</v>
      </c>
      <c r="J4" s="248">
        <f>ADMIN!B3</f>
        <v>1</v>
      </c>
    </row>
    <row r="5" spans="9:10" s="206" customFormat="1" ht="15">
      <c r="I5" s="197"/>
      <c r="J5" s="200"/>
    </row>
    <row r="6" spans="2:11" s="206" customFormat="1" ht="15.75">
      <c r="B6" s="207"/>
      <c r="I6" s="168"/>
      <c r="J6" s="208"/>
      <c r="K6" s="197"/>
    </row>
    <row r="7" spans="2:9" s="173" customFormat="1" ht="15.75">
      <c r="B7" s="192" t="s">
        <v>130</v>
      </c>
      <c r="E7" s="174" t="s">
        <v>209</v>
      </c>
      <c r="G7" s="197" t="s">
        <v>33</v>
      </c>
      <c r="H7" s="174" t="s">
        <v>210</v>
      </c>
      <c r="I7" s="195"/>
    </row>
    <row r="8" spans="2:9" s="173" customFormat="1" ht="15">
      <c r="B8" s="192"/>
      <c r="E8" s="246"/>
      <c r="I8" s="172"/>
    </row>
    <row r="9" spans="2:9" s="173" customFormat="1" ht="15.75">
      <c r="B9" s="192" t="s">
        <v>34</v>
      </c>
      <c r="E9" s="247" t="s">
        <v>211</v>
      </c>
      <c r="F9" s="195"/>
      <c r="I9" s="172"/>
    </row>
    <row r="10" spans="2:9" s="173" customFormat="1" ht="15.75">
      <c r="B10" s="192" t="s">
        <v>35</v>
      </c>
      <c r="E10" s="174" t="s">
        <v>212</v>
      </c>
      <c r="F10" s="210"/>
      <c r="I10" s="172"/>
    </row>
    <row r="11" spans="2:9" s="173" customFormat="1" ht="15.75">
      <c r="B11" s="192" t="s">
        <v>36</v>
      </c>
      <c r="E11" s="242" t="s">
        <v>213</v>
      </c>
      <c r="F11" s="197" t="s">
        <v>37</v>
      </c>
      <c r="G11" s="242" t="s">
        <v>213</v>
      </c>
      <c r="I11" s="172"/>
    </row>
    <row r="12" spans="2:9" s="173" customFormat="1" ht="15.75">
      <c r="B12" s="192"/>
      <c r="E12" s="211"/>
      <c r="F12" s="197"/>
      <c r="G12" s="211"/>
      <c r="I12" s="172"/>
    </row>
    <row r="13" ht="18" customHeight="1">
      <c r="J13" s="176"/>
    </row>
    <row r="14" spans="2:11" s="93" customFormat="1" ht="18" customHeight="1">
      <c r="B14" s="234" t="s">
        <v>185</v>
      </c>
      <c r="C14" s="234"/>
      <c r="D14" s="234"/>
      <c r="E14" s="234"/>
      <c r="F14" s="234"/>
      <c r="G14" s="234"/>
      <c r="H14" s="234"/>
      <c r="I14" s="234"/>
      <c r="J14" s="234"/>
      <c r="K14" s="234"/>
    </row>
    <row r="15" spans="2:11" s="60" customFormat="1" ht="18.75" customHeight="1">
      <c r="B15" s="236" t="s">
        <v>186</v>
      </c>
      <c r="C15" s="237"/>
      <c r="D15" s="237"/>
      <c r="E15" s="237"/>
      <c r="F15" s="237"/>
      <c r="G15" s="237"/>
      <c r="H15" s="237"/>
      <c r="I15" s="237"/>
      <c r="J15" s="237"/>
      <c r="K15" s="235"/>
    </row>
    <row r="16" spans="2:11" s="60" customFormat="1" ht="18.75" customHeight="1">
      <c r="B16" s="209" t="s">
        <v>187</v>
      </c>
      <c r="C16" s="237"/>
      <c r="D16" s="237"/>
      <c r="E16" s="237"/>
      <c r="F16" s="237"/>
      <c r="G16" s="237"/>
      <c r="H16" s="237"/>
      <c r="I16" s="237"/>
      <c r="J16" s="237"/>
      <c r="K16" s="235"/>
    </row>
    <row r="17" spans="2:11" s="60" customFormat="1" ht="18.75" customHeight="1">
      <c r="B17" s="209" t="s">
        <v>188</v>
      </c>
      <c r="C17" s="237"/>
      <c r="D17" s="237"/>
      <c r="E17" s="237"/>
      <c r="F17" s="237"/>
      <c r="G17" s="237"/>
      <c r="H17" s="237"/>
      <c r="I17" s="237"/>
      <c r="J17" s="237"/>
      <c r="K17" s="235"/>
    </row>
    <row r="19" ht="15.75">
      <c r="B19" s="90" t="s">
        <v>170</v>
      </c>
    </row>
    <row r="36" spans="2:3" ht="15.75">
      <c r="B36" s="243" t="s">
        <v>85</v>
      </c>
      <c r="C36" s="244" t="s">
        <v>214</v>
      </c>
    </row>
    <row r="37" spans="2:3" ht="15.75">
      <c r="B37" s="243" t="s">
        <v>59</v>
      </c>
      <c r="C37" s="244" t="s">
        <v>215</v>
      </c>
    </row>
    <row r="38" spans="2:3" ht="15.75">
      <c r="B38" s="243" t="s">
        <v>87</v>
      </c>
      <c r="C38" s="245" t="s">
        <v>213</v>
      </c>
    </row>
    <row r="39" spans="2:3" ht="15.75">
      <c r="B39" s="243" t="s">
        <v>86</v>
      </c>
      <c r="C39" s="244" t="s">
        <v>216</v>
      </c>
    </row>
    <row r="40" spans="2:3" ht="15.75">
      <c r="B40" s="243" t="s">
        <v>192</v>
      </c>
      <c r="C40" s="244" t="s">
        <v>217</v>
      </c>
    </row>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5" r:id="rId2"/>
  <headerFooter>
    <oddHeader>&amp;L&amp;G</oddHeader>
    <oddFooter>&amp;CAlberta Energy&amp;R&amp;9&amp;P/&amp;N</oddFooter>
  </headerFooter>
  <legacyDrawingHF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B1:K18"/>
  <sheetViews>
    <sheetView showGridLines="0" defaultGridColor="0" zoomScale="75" zoomScaleNormal="75" zoomScalePageLayoutView="0" colorId="22" workbookViewId="0" topLeftCell="A1">
      <selection activeCell="I15" sqref="I15"/>
    </sheetView>
  </sheetViews>
  <sheetFormatPr defaultColWidth="9.6640625" defaultRowHeight="15"/>
  <cols>
    <col min="1" max="1" width="13.3359375" style="83" customWidth="1"/>
    <col min="2" max="2" width="5.6640625" style="83" customWidth="1"/>
    <col min="3" max="4" width="9.6640625" style="83" customWidth="1"/>
    <col min="5" max="5" width="11.99609375" style="83" customWidth="1"/>
    <col min="6" max="6" width="14.21484375" style="83" customWidth="1"/>
    <col min="7" max="7" width="11.77734375" style="83" customWidth="1"/>
    <col min="8" max="8" width="9.6640625" style="83" customWidth="1"/>
    <col min="9" max="9" width="34.21484375" style="83" customWidth="1"/>
    <col min="10" max="10" width="31.88671875" style="83" customWidth="1"/>
    <col min="11" max="11" width="45.77734375" style="83" customWidth="1"/>
    <col min="12" max="16384" width="9.6640625" style="83" customWidth="1"/>
  </cols>
  <sheetData>
    <row r="1" spans="4:10" s="57" customFormat="1" ht="34.5" customHeight="1">
      <c r="D1" s="156" t="s">
        <v>131</v>
      </c>
      <c r="E1" s="157"/>
      <c r="I1" s="158"/>
      <c r="J1" s="62" t="s">
        <v>138</v>
      </c>
    </row>
    <row r="2" spans="3:10" s="202" customFormat="1" ht="18" customHeight="1">
      <c r="C2" s="203"/>
      <c r="J2" s="204" t="s">
        <v>132</v>
      </c>
    </row>
    <row r="3" spans="2:10" s="206" customFormat="1" ht="15.75">
      <c r="B3" s="205" t="s">
        <v>135</v>
      </c>
      <c r="I3" s="197" t="s">
        <v>133</v>
      </c>
      <c r="J3" s="69" t="str">
        <f>ADMIN!B2</f>
        <v>CA_EOP_PRE_2009</v>
      </c>
    </row>
    <row r="4" spans="2:10" s="206" customFormat="1" ht="15.75">
      <c r="B4" s="205"/>
      <c r="I4" s="197" t="s">
        <v>150</v>
      </c>
      <c r="J4" s="248">
        <f>ADMIN!B3</f>
        <v>1</v>
      </c>
    </row>
    <row r="5" spans="9:10" s="206" customFormat="1" ht="15">
      <c r="I5" s="197"/>
      <c r="J5" s="200"/>
    </row>
    <row r="6" spans="2:11" s="206" customFormat="1" ht="15.75">
      <c r="B6" s="207"/>
      <c r="I6" s="168"/>
      <c r="J6" s="208"/>
      <c r="K6" s="197"/>
    </row>
    <row r="7" spans="2:9" s="173" customFormat="1" ht="15.75">
      <c r="B7" s="192" t="s">
        <v>130</v>
      </c>
      <c r="E7" s="193" t="str">
        <f>'1_Stmt Req'!E7</f>
        <v>CSR###</v>
      </c>
      <c r="F7" s="182"/>
      <c r="G7" s="194" t="s">
        <v>33</v>
      </c>
      <c r="H7" s="193" t="str">
        <f>'1_Stmt Req'!H7</f>
        <v>Name of the Project</v>
      </c>
      <c r="I7" s="212"/>
    </row>
    <row r="8" spans="2:9" s="173" customFormat="1" ht="15">
      <c r="B8" s="192"/>
      <c r="E8" s="213"/>
      <c r="F8" s="182"/>
      <c r="G8" s="182"/>
      <c r="H8" s="182"/>
      <c r="I8" s="181"/>
    </row>
    <row r="9" spans="2:9" s="173" customFormat="1" ht="15.75">
      <c r="B9" s="192" t="s">
        <v>34</v>
      </c>
      <c r="E9" s="193" t="str">
        <f>'1_Stmt Req'!E9</f>
        <v>Name of the Project Operator</v>
      </c>
      <c r="F9" s="212"/>
      <c r="G9" s="182"/>
      <c r="H9" s="182"/>
      <c r="I9" s="181"/>
    </row>
    <row r="10" spans="2:9" s="173" customFormat="1" ht="15.75">
      <c r="B10" s="192" t="s">
        <v>35</v>
      </c>
      <c r="E10" s="193" t="str">
        <f>'1_Stmt Req'!E10</f>
        <v>BA Id of the Operator</v>
      </c>
      <c r="F10" s="214"/>
      <c r="G10" s="182"/>
      <c r="H10" s="182"/>
      <c r="I10" s="181"/>
    </row>
    <row r="11" spans="2:9" s="173" customFormat="1" ht="15.75">
      <c r="B11" s="192" t="s">
        <v>36</v>
      </c>
      <c r="E11" s="249" t="str">
        <f>'1_Stmt Req'!E11</f>
        <v>yyyy/mm/dd</v>
      </c>
      <c r="F11" s="194" t="s">
        <v>37</v>
      </c>
      <c r="G11" s="249" t="str">
        <f>'1_Stmt Req'!G11</f>
        <v>yyyy/mm/dd</v>
      </c>
      <c r="H11" s="182"/>
      <c r="I11" s="181"/>
    </row>
    <row r="12" spans="2:9" s="173" customFormat="1" ht="15.75">
      <c r="B12" s="192"/>
      <c r="E12" s="211"/>
      <c r="F12" s="197"/>
      <c r="G12" s="211"/>
      <c r="I12" s="172"/>
    </row>
    <row r="13" s="57" customFormat="1" ht="18" customHeight="1">
      <c r="J13" s="176"/>
    </row>
    <row r="14" spans="2:11" s="60" customFormat="1" ht="18.75" customHeight="1">
      <c r="B14" s="61" t="s">
        <v>55</v>
      </c>
      <c r="C14" s="58"/>
      <c r="D14" s="58"/>
      <c r="E14" s="58"/>
      <c r="F14" s="58"/>
      <c r="G14" s="58"/>
      <c r="H14" s="58"/>
      <c r="I14" s="58"/>
      <c r="J14" s="58"/>
      <c r="K14" s="59"/>
    </row>
    <row r="15" spans="2:11" s="86" customFormat="1" ht="18.75" customHeight="1">
      <c r="B15" s="227" t="s">
        <v>92</v>
      </c>
      <c r="C15" s="228"/>
      <c r="D15" s="84"/>
      <c r="E15" s="84"/>
      <c r="F15" s="84"/>
      <c r="G15" s="84"/>
      <c r="H15" s="84"/>
      <c r="I15" s="84"/>
      <c r="J15" s="84"/>
      <c r="K15" s="85"/>
    </row>
    <row r="16" spans="2:11" s="86" customFormat="1" ht="18.75" customHeight="1">
      <c r="B16" s="227" t="s">
        <v>92</v>
      </c>
      <c r="C16" s="228"/>
      <c r="D16" s="84"/>
      <c r="E16" s="84"/>
      <c r="F16" s="84"/>
      <c r="G16" s="84"/>
      <c r="H16" s="84"/>
      <c r="I16" s="84"/>
      <c r="J16" s="84"/>
      <c r="K16" s="85"/>
    </row>
    <row r="17" spans="2:11" ht="18.75" customHeight="1">
      <c r="B17" s="227" t="s">
        <v>92</v>
      </c>
      <c r="C17" s="228"/>
      <c r="D17" s="84"/>
      <c r="E17" s="84"/>
      <c r="F17" s="84"/>
      <c r="G17" s="84"/>
      <c r="H17" s="84"/>
      <c r="I17" s="84"/>
      <c r="J17" s="84"/>
      <c r="K17" s="87"/>
    </row>
    <row r="18" spans="2:11" ht="18.75" customHeight="1">
      <c r="B18" s="227" t="s">
        <v>92</v>
      </c>
      <c r="C18" s="228"/>
      <c r="D18" s="84"/>
      <c r="E18" s="84"/>
      <c r="F18" s="84"/>
      <c r="G18" s="84"/>
      <c r="H18" s="84"/>
      <c r="I18" s="84"/>
      <c r="J18" s="84"/>
      <c r="K18" s="87"/>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70" r:id="rId2"/>
  <headerFooter>
    <oddHeader>&amp;L&amp;G</oddHeader>
    <oddFooter>&amp;CAlberta Energy&amp;R&amp;9&amp;P/&amp;N</oddFooter>
  </headerFooter>
  <legacyDrawingHF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K55"/>
  <sheetViews>
    <sheetView showGridLines="0" defaultGridColor="0" zoomScale="75" zoomScaleNormal="75" zoomScalePageLayoutView="0" colorId="22" workbookViewId="0" topLeftCell="A1">
      <selection activeCell="C1" sqref="C1"/>
    </sheetView>
  </sheetViews>
  <sheetFormatPr defaultColWidth="9.6640625" defaultRowHeight="15"/>
  <cols>
    <col min="1" max="1" width="13.3359375" style="4" customWidth="1"/>
    <col min="2" max="2" width="7.3359375" style="4" customWidth="1"/>
    <col min="3" max="3" width="13.88671875" style="4" customWidth="1"/>
    <col min="4" max="4" width="15.6640625" style="4" customWidth="1"/>
    <col min="5" max="5" width="11.10546875" style="4" customWidth="1"/>
    <col min="6" max="6" width="13.3359375" style="4" customWidth="1"/>
    <col min="7" max="7" width="15.77734375" style="4" customWidth="1"/>
    <col min="8" max="8" width="24.6640625" style="2" customWidth="1"/>
    <col min="9" max="9" width="21.6640625" style="2" customWidth="1"/>
    <col min="10" max="10" width="31.99609375" style="4" customWidth="1"/>
    <col min="11" max="11" width="10.21484375" style="4" customWidth="1"/>
    <col min="12" max="16384" width="9.6640625" style="4" customWidth="1"/>
  </cols>
  <sheetData>
    <row r="1" spans="4:10" s="57" customFormat="1" ht="34.5" customHeight="1">
      <c r="D1" s="156" t="s">
        <v>131</v>
      </c>
      <c r="E1" s="157"/>
      <c r="I1" s="158"/>
      <c r="J1" s="62" t="s">
        <v>136</v>
      </c>
    </row>
    <row r="2" spans="3:10" s="202" customFormat="1" ht="18" customHeight="1">
      <c r="C2" s="203"/>
      <c r="J2" s="204" t="s">
        <v>132</v>
      </c>
    </row>
    <row r="3" spans="2:10" s="206" customFormat="1" ht="15.75">
      <c r="B3" s="205" t="s">
        <v>135</v>
      </c>
      <c r="I3" s="197" t="s">
        <v>133</v>
      </c>
      <c r="J3" s="69" t="str">
        <f>ADMIN!B2</f>
        <v>CA_EOP_PRE_2009</v>
      </c>
    </row>
    <row r="4" spans="2:10" s="206" customFormat="1" ht="15.75">
      <c r="B4" s="205"/>
      <c r="I4" s="197" t="s">
        <v>150</v>
      </c>
      <c r="J4" s="248">
        <f>ADMIN!B3</f>
        <v>1</v>
      </c>
    </row>
    <row r="5" spans="9:10" s="206" customFormat="1" ht="15">
      <c r="I5" s="197"/>
      <c r="J5" s="200"/>
    </row>
    <row r="6" spans="2:11" s="206" customFormat="1" ht="15.75">
      <c r="B6" s="207"/>
      <c r="C6" s="173"/>
      <c r="D6" s="173"/>
      <c r="E6" s="173"/>
      <c r="F6" s="173"/>
      <c r="G6" s="173"/>
      <c r="H6" s="173"/>
      <c r="I6" s="172"/>
      <c r="J6" s="208"/>
      <c r="K6" s="197"/>
    </row>
    <row r="7" spans="2:9" s="173" customFormat="1" ht="15.75">
      <c r="B7" s="192" t="s">
        <v>130</v>
      </c>
      <c r="E7" s="193" t="str">
        <f>'1_Stmt Req'!E7</f>
        <v>CSR###</v>
      </c>
      <c r="F7" s="182"/>
      <c r="G7" s="194" t="s">
        <v>33</v>
      </c>
      <c r="H7" s="193" t="str">
        <f>'1_Stmt Req'!H7</f>
        <v>Name of the Project</v>
      </c>
      <c r="I7" s="212"/>
    </row>
    <row r="8" spans="2:9" s="173" customFormat="1" ht="15">
      <c r="B8" s="192"/>
      <c r="E8" s="213"/>
      <c r="F8" s="182"/>
      <c r="G8" s="182"/>
      <c r="H8" s="182"/>
      <c r="I8" s="181"/>
    </row>
    <row r="9" spans="2:9" s="173" customFormat="1" ht="15.75">
      <c r="B9" s="192" t="s">
        <v>34</v>
      </c>
      <c r="E9" s="193" t="str">
        <f>'1_Stmt Req'!E9</f>
        <v>Name of the Project Operator</v>
      </c>
      <c r="F9" s="212"/>
      <c r="G9" s="182"/>
      <c r="H9" s="182"/>
      <c r="I9" s="181"/>
    </row>
    <row r="10" spans="2:9" s="173" customFormat="1" ht="15.75">
      <c r="B10" s="192" t="s">
        <v>35</v>
      </c>
      <c r="E10" s="193" t="str">
        <f>'1_Stmt Req'!E10</f>
        <v>BA Id of the Operator</v>
      </c>
      <c r="F10" s="214"/>
      <c r="G10" s="182"/>
      <c r="H10" s="182"/>
      <c r="I10" s="181"/>
    </row>
    <row r="11" spans="2:9" s="173" customFormat="1" ht="15.75">
      <c r="B11" s="192" t="s">
        <v>36</v>
      </c>
      <c r="E11" s="249" t="str">
        <f>'1_Stmt Req'!E11</f>
        <v>yyyy/mm/dd</v>
      </c>
      <c r="F11" s="194" t="s">
        <v>37</v>
      </c>
      <c r="G11" s="249" t="str">
        <f>'1_Stmt Req'!G11</f>
        <v>yyyy/mm/dd</v>
      </c>
      <c r="H11" s="182"/>
      <c r="I11" s="181"/>
    </row>
    <row r="12" spans="2:9" s="173" customFormat="1" ht="15.75">
      <c r="B12" s="192"/>
      <c r="E12" s="211"/>
      <c r="F12" s="197"/>
      <c r="G12" s="211"/>
      <c r="I12" s="172"/>
    </row>
    <row r="13" spans="3:10" ht="15">
      <c r="C13" s="25"/>
      <c r="D13" s="25"/>
      <c r="E13" s="25"/>
      <c r="F13" s="25"/>
      <c r="G13" s="25"/>
      <c r="H13" s="15"/>
      <c r="I13" s="15"/>
      <c r="J13" s="25"/>
    </row>
    <row r="14" spans="2:9" s="25" customFormat="1" ht="15.75">
      <c r="B14" s="64" t="s">
        <v>0</v>
      </c>
      <c r="C14" s="65"/>
      <c r="H14" s="15"/>
      <c r="I14" s="15"/>
    </row>
    <row r="15" spans="3:10" ht="15">
      <c r="C15" s="25"/>
      <c r="D15" s="25"/>
      <c r="E15" s="25"/>
      <c r="F15" s="25"/>
      <c r="G15" s="25"/>
      <c r="H15" s="15"/>
      <c r="I15" s="15"/>
      <c r="J15" s="25"/>
    </row>
    <row r="16" spans="3:10" ht="15">
      <c r="C16" s="25" t="s">
        <v>29</v>
      </c>
      <c r="D16" s="25"/>
      <c r="E16" s="25"/>
      <c r="F16" s="250" t="str">
        <f>'1_Stmt Req'!E11</f>
        <v>yyyy/mm/dd</v>
      </c>
      <c r="G16" s="25"/>
      <c r="H16" s="172">
        <f>+'4_Return Allowanc'!K17</f>
        <v>0</v>
      </c>
      <c r="I16" s="15"/>
      <c r="J16" s="25" t="s">
        <v>44</v>
      </c>
    </row>
    <row r="17" spans="3:10" ht="18">
      <c r="C17" s="25"/>
      <c r="D17" s="25"/>
      <c r="E17" s="25"/>
      <c r="F17" s="66" t="s">
        <v>38</v>
      </c>
      <c r="G17" s="25"/>
      <c r="H17" s="11"/>
      <c r="I17" s="11"/>
      <c r="J17" s="25"/>
    </row>
    <row r="18" spans="3:10" ht="15">
      <c r="C18" s="25" t="s">
        <v>23</v>
      </c>
      <c r="D18" s="25"/>
      <c r="E18" s="25"/>
      <c r="F18" s="25"/>
      <c r="G18" s="25"/>
      <c r="H18" s="172">
        <f>'3_Total Costs'!D24</f>
        <v>0</v>
      </c>
      <c r="I18" s="11"/>
      <c r="J18" s="25" t="s">
        <v>51</v>
      </c>
    </row>
    <row r="19" spans="3:10" ht="15">
      <c r="C19" s="25"/>
      <c r="D19" s="25"/>
      <c r="E19" s="25"/>
      <c r="F19" s="25"/>
      <c r="G19" s="25"/>
      <c r="H19" s="172"/>
      <c r="I19" s="11"/>
      <c r="J19" s="25"/>
    </row>
    <row r="20" spans="3:10" ht="15">
      <c r="C20" s="25" t="s">
        <v>30</v>
      </c>
      <c r="D20" s="25"/>
      <c r="E20" s="25"/>
      <c r="F20" s="25"/>
      <c r="G20" s="25"/>
      <c r="H20" s="172">
        <f>'6_Revenue Roy Detail'!Q69</f>
        <v>0</v>
      </c>
      <c r="I20" s="11"/>
      <c r="J20" s="25" t="s">
        <v>52</v>
      </c>
    </row>
    <row r="21" spans="3:10" ht="15">
      <c r="C21" s="25"/>
      <c r="D21" s="25"/>
      <c r="E21" s="25"/>
      <c r="F21" s="25"/>
      <c r="G21" s="25"/>
      <c r="H21" s="172"/>
      <c r="I21" s="11"/>
      <c r="J21" s="25"/>
    </row>
    <row r="22" spans="3:10" ht="15">
      <c r="C22" s="25" t="s">
        <v>1</v>
      </c>
      <c r="D22" s="25"/>
      <c r="E22" s="25"/>
      <c r="F22" s="25"/>
      <c r="G22" s="25"/>
      <c r="H22" s="172">
        <f>'4_Return Allowanc'!F32</f>
        <v>0</v>
      </c>
      <c r="I22" s="11"/>
      <c r="J22" s="25" t="s">
        <v>53</v>
      </c>
    </row>
    <row r="23" spans="3:10" ht="15">
      <c r="C23" s="25"/>
      <c r="D23" s="25"/>
      <c r="E23" s="25"/>
      <c r="F23" s="25"/>
      <c r="G23" s="25"/>
      <c r="H23" s="11"/>
      <c r="I23" s="11"/>
      <c r="J23" s="25"/>
    </row>
    <row r="24" spans="3:10" ht="15">
      <c r="C24" s="25" t="s">
        <v>28</v>
      </c>
      <c r="D24" s="25"/>
      <c r="E24" s="25"/>
      <c r="F24" s="250" t="str">
        <f>'1_Stmt Req'!G11</f>
        <v>yyyy/mm/dd</v>
      </c>
      <c r="G24" s="25"/>
      <c r="H24" s="11"/>
      <c r="I24" s="172">
        <f>SUM(H16:H22)</f>
        <v>0</v>
      </c>
      <c r="J24" s="25"/>
    </row>
    <row r="25" spans="3:10" ht="18">
      <c r="C25" s="25"/>
      <c r="D25" s="25"/>
      <c r="E25" s="25"/>
      <c r="F25" s="66" t="s">
        <v>38</v>
      </c>
      <c r="G25" s="25"/>
      <c r="H25" s="11"/>
      <c r="I25" s="11"/>
      <c r="J25" s="25"/>
    </row>
    <row r="26" spans="3:10" ht="15">
      <c r="C26" s="25"/>
      <c r="D26" s="25"/>
      <c r="E26" s="25"/>
      <c r="F26" s="25"/>
      <c r="G26" s="25"/>
      <c r="H26" s="11"/>
      <c r="I26" s="11"/>
      <c r="J26" s="25"/>
    </row>
    <row r="27" spans="2:10" ht="15.75">
      <c r="B27" s="64" t="s">
        <v>2</v>
      </c>
      <c r="C27" s="65"/>
      <c r="D27" s="25"/>
      <c r="E27" s="25"/>
      <c r="F27" s="25"/>
      <c r="G27" s="25"/>
      <c r="H27" s="11"/>
      <c r="I27" s="11"/>
      <c r="J27" s="25"/>
    </row>
    <row r="28" spans="3:10" ht="15">
      <c r="C28" s="25"/>
      <c r="D28" s="25"/>
      <c r="E28" s="25"/>
      <c r="F28" s="25"/>
      <c r="G28" s="25"/>
      <c r="H28" s="11"/>
      <c r="I28" s="11"/>
      <c r="J28" s="25"/>
    </row>
    <row r="29" spans="3:10" ht="15">
      <c r="C29" s="25" t="s">
        <v>27</v>
      </c>
      <c r="D29" s="25"/>
      <c r="E29" s="25"/>
      <c r="F29" s="250" t="str">
        <f>'1_Stmt Req'!E11</f>
        <v>yyyy/mm/dd</v>
      </c>
      <c r="G29" s="25"/>
      <c r="H29" s="172">
        <f>'5_Revenue-Summary'!G16</f>
        <v>0</v>
      </c>
      <c r="I29" s="11"/>
      <c r="J29" s="25" t="s">
        <v>54</v>
      </c>
    </row>
    <row r="30" spans="3:10" ht="18">
      <c r="C30" s="25"/>
      <c r="D30" s="25"/>
      <c r="E30" s="25"/>
      <c r="F30" s="66" t="s">
        <v>38</v>
      </c>
      <c r="G30" s="25"/>
      <c r="H30" s="172"/>
      <c r="I30" s="11"/>
      <c r="J30" s="25"/>
    </row>
    <row r="31" spans="3:10" ht="15">
      <c r="C31" s="25" t="s">
        <v>3</v>
      </c>
      <c r="D31" s="25"/>
      <c r="E31" s="25"/>
      <c r="F31" s="25"/>
      <c r="G31" s="25"/>
      <c r="H31" s="172">
        <f>'5_Revenue-Summary'!G34</f>
        <v>0</v>
      </c>
      <c r="I31" s="11"/>
      <c r="J31" s="25" t="s">
        <v>54</v>
      </c>
    </row>
    <row r="32" spans="3:10" ht="15">
      <c r="C32" s="25"/>
      <c r="D32" s="25"/>
      <c r="E32" s="25"/>
      <c r="F32" s="25"/>
      <c r="G32" s="25"/>
      <c r="H32" s="11"/>
      <c r="I32" s="11"/>
      <c r="J32" s="25"/>
    </row>
    <row r="33" spans="3:10" ht="15">
      <c r="C33" s="230" t="s">
        <v>26</v>
      </c>
      <c r="D33" s="25"/>
      <c r="E33" s="25"/>
      <c r="F33" s="250" t="str">
        <f>'1_Stmt Req'!G11</f>
        <v>yyyy/mm/dd</v>
      </c>
      <c r="G33" s="25"/>
      <c r="H33" s="11"/>
      <c r="I33" s="172">
        <f>SUM(H29:H31)</f>
        <v>0</v>
      </c>
      <c r="J33" s="25"/>
    </row>
    <row r="34" spans="3:11" ht="18">
      <c r="C34" s="25"/>
      <c r="D34" s="25"/>
      <c r="E34" s="25"/>
      <c r="F34" s="66" t="s">
        <v>38</v>
      </c>
      <c r="G34" s="25"/>
      <c r="H34" s="11"/>
      <c r="I34" s="172"/>
      <c r="J34" s="25"/>
      <c r="K34" s="15"/>
    </row>
    <row r="35" spans="3:10" ht="15">
      <c r="C35" s="25"/>
      <c r="D35" s="25"/>
      <c r="E35" s="25"/>
      <c r="F35" s="25"/>
      <c r="G35" s="25"/>
      <c r="H35" s="11"/>
      <c r="I35" s="11"/>
      <c r="J35" s="25"/>
    </row>
    <row r="36" spans="2:10" ht="15.75">
      <c r="B36" s="64" t="s">
        <v>25</v>
      </c>
      <c r="C36" s="65"/>
      <c r="D36" s="25"/>
      <c r="E36" s="25"/>
      <c r="F36" s="25"/>
      <c r="G36" s="25"/>
      <c r="H36" s="250" t="str">
        <f>'1_Stmt Req'!G11</f>
        <v>yyyy/mm/dd</v>
      </c>
      <c r="I36" s="172">
        <f>I24-I33</f>
        <v>0</v>
      </c>
      <c r="J36" s="25"/>
    </row>
    <row r="37" spans="3:10" ht="18">
      <c r="C37" s="25"/>
      <c r="D37" s="25"/>
      <c r="E37" s="25"/>
      <c r="F37" s="25"/>
      <c r="G37" s="25"/>
      <c r="H37" s="66" t="s">
        <v>38</v>
      </c>
      <c r="I37" s="11"/>
      <c r="J37" s="25"/>
    </row>
    <row r="38" spans="3:10" ht="15">
      <c r="C38" s="25"/>
      <c r="D38" s="25"/>
      <c r="E38" s="25"/>
      <c r="F38" s="25"/>
      <c r="G38" s="25"/>
      <c r="H38" s="15"/>
      <c r="I38" s="15"/>
      <c r="J38" s="25"/>
    </row>
    <row r="39" spans="3:10" ht="18">
      <c r="C39" s="25" t="s">
        <v>22</v>
      </c>
      <c r="D39" s="25"/>
      <c r="E39" s="25"/>
      <c r="F39" s="25"/>
      <c r="G39" s="25"/>
      <c r="H39" s="15"/>
      <c r="I39" s="15"/>
      <c r="J39" s="269" t="s">
        <v>213</v>
      </c>
    </row>
    <row r="40" spans="3:10" ht="18">
      <c r="C40" s="25"/>
      <c r="D40" s="25"/>
      <c r="E40" s="25"/>
      <c r="F40" s="25"/>
      <c r="G40" s="25"/>
      <c r="H40" s="15"/>
      <c r="I40" s="15"/>
      <c r="J40" s="66" t="s">
        <v>38</v>
      </c>
    </row>
    <row r="41" spans="8:9" s="26" customFormat="1" ht="15.75">
      <c r="H41" s="6"/>
      <c r="I41" s="6"/>
    </row>
    <row r="42" spans="8:9" s="26" customFormat="1" ht="15.75">
      <c r="H42" s="6"/>
      <c r="I42" s="6"/>
    </row>
    <row r="43" spans="1:10" ht="7.5" customHeight="1">
      <c r="A43" s="68"/>
      <c r="C43" s="25"/>
      <c r="D43" s="25"/>
      <c r="E43" s="25"/>
      <c r="F43" s="25"/>
      <c r="G43" s="25"/>
      <c r="H43" s="15"/>
      <c r="I43" s="15"/>
      <c r="J43" s="25"/>
    </row>
    <row r="44" spans="3:10" ht="15">
      <c r="C44" s="25"/>
      <c r="D44" s="25"/>
      <c r="E44" s="25"/>
      <c r="F44" s="25"/>
      <c r="G44" s="25"/>
      <c r="H44" s="15"/>
      <c r="I44" s="15"/>
      <c r="J44" s="25"/>
    </row>
    <row r="45" spans="3:10" ht="15">
      <c r="C45" s="25"/>
      <c r="D45" s="25"/>
      <c r="E45" s="25"/>
      <c r="F45" s="25"/>
      <c r="G45" s="25"/>
      <c r="H45" s="15"/>
      <c r="I45" s="15"/>
      <c r="J45" s="25"/>
    </row>
    <row r="46" spans="3:10" ht="15">
      <c r="C46" s="25"/>
      <c r="D46" s="25"/>
      <c r="E46" s="25"/>
      <c r="F46" s="25"/>
      <c r="G46" s="25"/>
      <c r="H46" s="15"/>
      <c r="I46" s="15"/>
      <c r="J46" s="25"/>
    </row>
    <row r="47" spans="3:10" ht="15">
      <c r="C47" s="25"/>
      <c r="D47" s="25"/>
      <c r="E47" s="25"/>
      <c r="F47" s="25"/>
      <c r="G47" s="25"/>
      <c r="H47" s="15"/>
      <c r="I47" s="15"/>
      <c r="J47" s="25"/>
    </row>
    <row r="48" spans="1:10" ht="15.75">
      <c r="A48" s="5"/>
      <c r="B48" s="243" t="s">
        <v>85</v>
      </c>
      <c r="C48" s="251"/>
      <c r="D48" s="231" t="str">
        <f>'1_Stmt Req'!C36</f>
        <v>Enter contact for the form</v>
      </c>
      <c r="E48" s="129"/>
      <c r="F48" s="252"/>
      <c r="G48" s="251"/>
      <c r="H48" s="231"/>
      <c r="I48" s="15"/>
      <c r="J48" s="25"/>
    </row>
    <row r="49" spans="1:10" ht="15.75">
      <c r="A49" s="5"/>
      <c r="B49" s="243" t="s">
        <v>59</v>
      </c>
      <c r="C49" s="253"/>
      <c r="D49" s="231" t="str">
        <f>'1_Stmt Req'!C37</f>
        <v>Enter contact's position</v>
      </c>
      <c r="E49" s="129"/>
      <c r="F49" s="129"/>
      <c r="G49" s="129"/>
      <c r="H49" s="24"/>
      <c r="I49" s="15"/>
      <c r="J49" s="25"/>
    </row>
    <row r="50" spans="1:10" ht="15.75">
      <c r="A50" s="5"/>
      <c r="B50" s="243" t="s">
        <v>87</v>
      </c>
      <c r="C50" s="129"/>
      <c r="D50" s="270" t="str">
        <f>'1_Stmt Req'!C38</f>
        <v>yyyy/mm/dd</v>
      </c>
      <c r="E50" s="129"/>
      <c r="F50" s="129"/>
      <c r="G50" s="129"/>
      <c r="H50" s="24"/>
      <c r="I50" s="15"/>
      <c r="J50" s="25"/>
    </row>
    <row r="51" spans="1:10" s="70" customFormat="1" ht="15.75">
      <c r="A51" s="254"/>
      <c r="B51" s="243" t="s">
        <v>86</v>
      </c>
      <c r="C51" s="231"/>
      <c r="D51" s="231" t="str">
        <f>'1_Stmt Req'!C39</f>
        <v>(###)###-####</v>
      </c>
      <c r="E51" s="231"/>
      <c r="F51" s="231"/>
      <c r="G51" s="231"/>
      <c r="H51" s="24"/>
      <c r="I51" s="15"/>
      <c r="J51" s="209"/>
    </row>
    <row r="52" spans="1:10" s="70" customFormat="1" ht="15.75">
      <c r="A52" s="254"/>
      <c r="B52" s="243" t="s">
        <v>192</v>
      </c>
      <c r="C52" s="255"/>
      <c r="D52" s="231" t="str">
        <f>'1_Stmt Req'!C40</f>
        <v>contact@email.ca</v>
      </c>
      <c r="E52" s="231"/>
      <c r="F52" s="252"/>
      <c r="G52" s="256"/>
      <c r="H52" s="24"/>
      <c r="I52" s="15"/>
      <c r="J52" s="209"/>
    </row>
    <row r="53" spans="1:10" ht="15">
      <c r="A53" s="5"/>
      <c r="B53" s="5"/>
      <c r="C53" s="129"/>
      <c r="D53" s="129"/>
      <c r="E53" s="129"/>
      <c r="F53" s="129"/>
      <c r="G53" s="129"/>
      <c r="H53" s="24"/>
      <c r="I53" s="15"/>
      <c r="J53" s="25"/>
    </row>
    <row r="54" spans="1:8" ht="15">
      <c r="A54" s="5"/>
      <c r="B54" s="5"/>
      <c r="C54" s="5"/>
      <c r="D54" s="5"/>
      <c r="E54" s="5"/>
      <c r="F54" s="5"/>
      <c r="G54" s="5"/>
      <c r="H54" s="14"/>
    </row>
    <row r="55" spans="1:8" ht="15">
      <c r="A55" s="5"/>
      <c r="B55" s="5"/>
      <c r="C55" s="5"/>
      <c r="D55" s="5"/>
      <c r="E55" s="5"/>
      <c r="F55" s="5"/>
      <c r="G55" s="5"/>
      <c r="H55" s="14"/>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63" r:id="rId2"/>
  <headerFooter>
    <oddHeader>&amp;L&amp;G</oddHeader>
    <oddFooter>&amp;CAlberta Energy&amp;R&amp;9&amp;P/&amp;N</oddFooter>
  </headerFooter>
  <legacyDrawingHF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B1:K30"/>
  <sheetViews>
    <sheetView showGridLines="0" defaultGridColor="0" zoomScale="75" zoomScaleNormal="75" zoomScalePageLayoutView="0" colorId="22" workbookViewId="0" topLeftCell="A1">
      <selection activeCell="H15" sqref="H15"/>
    </sheetView>
  </sheetViews>
  <sheetFormatPr defaultColWidth="9.6640625" defaultRowHeight="15"/>
  <cols>
    <col min="1" max="1" width="13.3359375" style="4" customWidth="1"/>
    <col min="2" max="2" width="11.99609375" style="4" customWidth="1"/>
    <col min="3" max="3" width="9.6640625" style="4" customWidth="1"/>
    <col min="4" max="4" width="15.21484375" style="2" customWidth="1"/>
    <col min="5" max="5" width="13.4453125" style="4" customWidth="1"/>
    <col min="6" max="6" width="15.88671875" style="4" customWidth="1"/>
    <col min="7" max="7" width="20.21484375" style="4" customWidth="1"/>
    <col min="8" max="8" width="24.4453125" style="4" customWidth="1"/>
    <col min="9" max="9" width="18.21484375" style="4" customWidth="1"/>
    <col min="10" max="10" width="31.77734375" style="4" customWidth="1"/>
    <col min="11" max="16384" width="9.6640625" style="4" customWidth="1"/>
  </cols>
  <sheetData>
    <row r="1" spans="4:10" s="57" customFormat="1" ht="34.5" customHeight="1">
      <c r="D1" s="156" t="s">
        <v>131</v>
      </c>
      <c r="E1" s="157"/>
      <c r="I1" s="158"/>
      <c r="J1" s="62" t="s">
        <v>137</v>
      </c>
    </row>
    <row r="2" spans="3:10" s="202" customFormat="1" ht="18" customHeight="1">
      <c r="C2" s="203"/>
      <c r="J2" s="204" t="s">
        <v>132</v>
      </c>
    </row>
    <row r="3" spans="2:10" s="206" customFormat="1" ht="15.75">
      <c r="B3" s="205" t="s">
        <v>135</v>
      </c>
      <c r="I3" s="197" t="s">
        <v>133</v>
      </c>
      <c r="J3" s="69" t="str">
        <f>ADMIN!B2</f>
        <v>CA_EOP_PRE_2009</v>
      </c>
    </row>
    <row r="4" spans="2:10" s="206" customFormat="1" ht="15.75">
      <c r="B4" s="205"/>
      <c r="I4" s="197" t="s">
        <v>150</v>
      </c>
      <c r="J4" s="248">
        <f>ADMIN!B3</f>
        <v>1</v>
      </c>
    </row>
    <row r="5" spans="9:10" s="206" customFormat="1" ht="15">
      <c r="I5" s="197"/>
      <c r="J5" s="200"/>
    </row>
    <row r="6" spans="2:11" s="206" customFormat="1" ht="15.75">
      <c r="B6" s="207"/>
      <c r="I6" s="168"/>
      <c r="J6" s="208"/>
      <c r="K6" s="197"/>
    </row>
    <row r="7" spans="2:9" s="173" customFormat="1" ht="15.75">
      <c r="B7" s="192" t="s">
        <v>130</v>
      </c>
      <c r="E7" s="193" t="str">
        <f>'1_Stmt Req'!E7</f>
        <v>CSR###</v>
      </c>
      <c r="F7" s="182"/>
      <c r="G7" s="194" t="s">
        <v>33</v>
      </c>
      <c r="H7" s="193" t="str">
        <f>'1_Stmt Req'!H7</f>
        <v>Name of the Project</v>
      </c>
      <c r="I7" s="212"/>
    </row>
    <row r="8" spans="2:9" s="173" customFormat="1" ht="15">
      <c r="B8" s="192"/>
      <c r="E8" s="213"/>
      <c r="F8" s="182"/>
      <c r="G8" s="182"/>
      <c r="H8" s="182"/>
      <c r="I8" s="181"/>
    </row>
    <row r="9" spans="2:9" s="173" customFormat="1" ht="15.75">
      <c r="B9" s="192" t="s">
        <v>34</v>
      </c>
      <c r="E9" s="193" t="str">
        <f>'1_Stmt Req'!E9</f>
        <v>Name of the Project Operator</v>
      </c>
      <c r="F9" s="212"/>
      <c r="G9" s="182"/>
      <c r="H9" s="182"/>
      <c r="I9" s="181"/>
    </row>
    <row r="10" spans="2:9" s="173" customFormat="1" ht="15.75">
      <c r="B10" s="192" t="s">
        <v>35</v>
      </c>
      <c r="E10" s="193" t="str">
        <f>'1_Stmt Req'!E10</f>
        <v>BA Id of the Operator</v>
      </c>
      <c r="F10" s="214"/>
      <c r="G10" s="182"/>
      <c r="H10" s="182"/>
      <c r="I10" s="181"/>
    </row>
    <row r="11" spans="2:9" s="173" customFormat="1" ht="15.75">
      <c r="B11" s="192" t="s">
        <v>36</v>
      </c>
      <c r="E11" s="249" t="str">
        <f>'1_Stmt Req'!E11</f>
        <v>yyyy/mm/dd</v>
      </c>
      <c r="F11" s="194" t="s">
        <v>37</v>
      </c>
      <c r="G11" s="249" t="str">
        <f>'1_Stmt Req'!G11</f>
        <v>yyyy/mm/dd</v>
      </c>
      <c r="H11" s="182"/>
      <c r="I11" s="181"/>
    </row>
    <row r="12" spans="2:9" s="173" customFormat="1" ht="15.75">
      <c r="B12" s="192"/>
      <c r="E12" s="211"/>
      <c r="F12" s="197"/>
      <c r="G12" s="211"/>
      <c r="I12" s="172"/>
    </row>
    <row r="13" spans="4:9" ht="15">
      <c r="D13" s="4"/>
      <c r="H13" s="2"/>
      <c r="I13" s="2"/>
    </row>
    <row r="14" ht="18">
      <c r="B14" s="68" t="s">
        <v>4</v>
      </c>
    </row>
    <row r="16" spans="3:6" ht="15.75">
      <c r="C16" s="63" t="s">
        <v>120</v>
      </c>
      <c r="D16" s="172">
        <f>'3a_Cost Details'!D30</f>
        <v>0</v>
      </c>
      <c r="F16" s="25" t="s">
        <v>49</v>
      </c>
    </row>
    <row r="17" spans="3:4" ht="15">
      <c r="C17" s="21"/>
      <c r="D17" s="172"/>
    </row>
    <row r="18" spans="3:6" ht="15.75">
      <c r="C18" s="63" t="s">
        <v>121</v>
      </c>
      <c r="D18" s="172">
        <f>'3a_Cost Details'!F30</f>
        <v>0</v>
      </c>
      <c r="F18" s="25" t="s">
        <v>49</v>
      </c>
    </row>
    <row r="19" spans="3:6" ht="15">
      <c r="C19" s="71"/>
      <c r="D19" s="172"/>
      <c r="F19" s="25"/>
    </row>
    <row r="20" spans="3:6" ht="15.75">
      <c r="C20" s="63" t="s">
        <v>122</v>
      </c>
      <c r="D20" s="172">
        <f>'3a_Cost Details'!J30</f>
        <v>0</v>
      </c>
      <c r="F20" s="25" t="s">
        <v>49</v>
      </c>
    </row>
    <row r="21" spans="3:4" ht="15">
      <c r="C21" s="21"/>
      <c r="D21" s="289"/>
    </row>
    <row r="22" spans="3:6" ht="15.75">
      <c r="C22" s="63" t="s">
        <v>40</v>
      </c>
      <c r="D22" s="290">
        <f>'3a_Cost Details'!K30</f>
        <v>0</v>
      </c>
      <c r="F22" s="25" t="s">
        <v>49</v>
      </c>
    </row>
    <row r="23" ht="15">
      <c r="D23" s="289"/>
    </row>
    <row r="24" spans="3:6" ht="15">
      <c r="C24" s="21" t="s">
        <v>41</v>
      </c>
      <c r="D24" s="291">
        <f>D16+D18+D20+D22</f>
        <v>0</v>
      </c>
      <c r="F24" s="11" t="s">
        <v>47</v>
      </c>
    </row>
    <row r="25" ht="15">
      <c r="D25" s="289"/>
    </row>
    <row r="26" spans="3:6" ht="15.75">
      <c r="C26" s="63" t="s">
        <v>42</v>
      </c>
      <c r="D26" s="172">
        <f>'6_Revenue Roy Detail'!Q69</f>
        <v>0</v>
      </c>
      <c r="F26" s="25" t="s">
        <v>46</v>
      </c>
    </row>
    <row r="27" spans="2:4" ht="15">
      <c r="B27" s="21"/>
      <c r="D27" s="289"/>
    </row>
    <row r="28" spans="2:6" ht="15.75">
      <c r="B28" s="67"/>
      <c r="C28" s="63" t="s">
        <v>43</v>
      </c>
      <c r="D28" s="292">
        <f>'4_Return Allowanc'!F32</f>
        <v>0</v>
      </c>
      <c r="F28" s="25" t="s">
        <v>44</v>
      </c>
    </row>
    <row r="29" ht="15">
      <c r="D29" s="168"/>
    </row>
    <row r="30" spans="3:4" ht="15.75">
      <c r="C30" s="26" t="s">
        <v>6</v>
      </c>
      <c r="D30" s="293">
        <f>D24+D26+D28</f>
        <v>0</v>
      </c>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61" r:id="rId2"/>
  <headerFooter>
    <oddHeader>&amp;L&amp;G</oddHeader>
    <oddFooter>&amp;CAlberta Energy&amp;R&amp;9&amp;P/&amp;N</oddFooter>
  </headerFooter>
  <legacyDrawingHF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B1:O31"/>
  <sheetViews>
    <sheetView showGridLines="0" defaultGridColor="0" zoomScale="75" zoomScaleNormal="75" zoomScalePageLayoutView="0" colorId="22" workbookViewId="0" topLeftCell="A1">
      <selection activeCell="C1" sqref="C1"/>
    </sheetView>
  </sheetViews>
  <sheetFormatPr defaultColWidth="9.6640625" defaultRowHeight="15"/>
  <cols>
    <col min="1" max="1" width="13.3359375" style="4" customWidth="1"/>
    <col min="2" max="2" width="11.10546875" style="4" customWidth="1"/>
    <col min="3" max="4" width="14.77734375" style="4" customWidth="1"/>
    <col min="5" max="5" width="15.5546875" style="4" customWidth="1"/>
    <col min="6" max="6" width="14.77734375" style="8" customWidth="1"/>
    <col min="7" max="9" width="14.77734375" style="2" customWidth="1"/>
    <col min="10" max="10" width="17.6640625" style="2" customWidth="1"/>
    <col min="11" max="11" width="15.5546875" style="4" customWidth="1"/>
    <col min="12" max="12" width="15.77734375" style="4" customWidth="1"/>
    <col min="13" max="13" width="16.4453125" style="4" customWidth="1"/>
    <col min="14" max="14" width="19.88671875" style="4" customWidth="1"/>
    <col min="15" max="16384" width="9.6640625" style="4" customWidth="1"/>
  </cols>
  <sheetData>
    <row r="1" spans="4:14" s="57" customFormat="1" ht="34.5" customHeight="1">
      <c r="D1" s="156" t="s">
        <v>131</v>
      </c>
      <c r="E1" s="157"/>
      <c r="M1" s="158"/>
      <c r="N1" s="62" t="s">
        <v>139</v>
      </c>
    </row>
    <row r="2" spans="3:14" s="160" customFormat="1" ht="18" customHeight="1">
      <c r="C2" s="161"/>
      <c r="M2" s="225"/>
      <c r="N2" s="162" t="s">
        <v>132</v>
      </c>
    </row>
    <row r="3" spans="2:14" s="163" customFormat="1" ht="15.75">
      <c r="B3" s="164" t="s">
        <v>135</v>
      </c>
      <c r="M3" s="165" t="s">
        <v>133</v>
      </c>
      <c r="N3" s="257" t="str">
        <f>ADMIN!B2</f>
        <v>CA_EOP_PRE_2009</v>
      </c>
    </row>
    <row r="4" spans="2:14" s="163" customFormat="1" ht="15.75">
      <c r="B4" s="164"/>
      <c r="M4" s="165" t="s">
        <v>150</v>
      </c>
      <c r="N4" s="258">
        <f>ADMIN!B3</f>
        <v>1</v>
      </c>
    </row>
    <row r="5" spans="13:14" s="163" customFormat="1" ht="15">
      <c r="M5" s="165"/>
      <c r="N5" s="166"/>
    </row>
    <row r="6" spans="2:11" s="163" customFormat="1" ht="15.75">
      <c r="B6" s="167"/>
      <c r="I6" s="168"/>
      <c r="J6" s="169"/>
      <c r="K6" s="165"/>
    </row>
    <row r="7" spans="2:9" s="170" customFormat="1" ht="15.75">
      <c r="B7" s="171" t="s">
        <v>130</v>
      </c>
      <c r="E7" s="193" t="str">
        <f>'1_Stmt Req'!E7</f>
        <v>CSR###</v>
      </c>
      <c r="F7" s="177"/>
      <c r="G7" s="178" t="s">
        <v>33</v>
      </c>
      <c r="H7" s="193" t="str">
        <f>'1_Stmt Req'!H7</f>
        <v>Name of the Project</v>
      </c>
      <c r="I7" s="179"/>
    </row>
    <row r="8" spans="2:9" s="170" customFormat="1" ht="15">
      <c r="B8" s="171"/>
      <c r="E8" s="180"/>
      <c r="F8" s="177"/>
      <c r="G8" s="177"/>
      <c r="H8" s="177"/>
      <c r="I8" s="181"/>
    </row>
    <row r="9" spans="2:9" s="170" customFormat="1" ht="15.75">
      <c r="B9" s="171" t="s">
        <v>34</v>
      </c>
      <c r="E9" s="193" t="str">
        <f>'1_Stmt Req'!E9</f>
        <v>Name of the Project Operator</v>
      </c>
      <c r="F9" s="179"/>
      <c r="G9" s="182"/>
      <c r="H9" s="177"/>
      <c r="I9" s="181"/>
    </row>
    <row r="10" spans="2:9" s="170" customFormat="1" ht="15.75">
      <c r="B10" s="171" t="s">
        <v>35</v>
      </c>
      <c r="E10" s="193" t="str">
        <f>'1_Stmt Req'!E10</f>
        <v>BA Id of the Operator</v>
      </c>
      <c r="F10" s="183"/>
      <c r="G10" s="182"/>
      <c r="H10" s="177"/>
      <c r="I10" s="181"/>
    </row>
    <row r="11" spans="2:9" s="170" customFormat="1" ht="15.75">
      <c r="B11" s="171" t="s">
        <v>36</v>
      </c>
      <c r="E11" s="249" t="str">
        <f>'1_Stmt Req'!E11</f>
        <v>yyyy/mm/dd</v>
      </c>
      <c r="F11" s="178" t="s">
        <v>37</v>
      </c>
      <c r="G11" s="249" t="str">
        <f>'1_Stmt Req'!G11</f>
        <v>yyyy/mm/dd</v>
      </c>
      <c r="H11" s="177"/>
      <c r="I11" s="181"/>
    </row>
    <row r="12" spans="2:9" s="170" customFormat="1" ht="15.75">
      <c r="B12" s="171"/>
      <c r="E12" s="175"/>
      <c r="F12" s="165"/>
      <c r="G12" s="175"/>
      <c r="I12" s="172"/>
    </row>
    <row r="13" spans="6:10" ht="15">
      <c r="F13" s="4"/>
      <c r="G13" s="4"/>
      <c r="J13" s="4"/>
    </row>
    <row r="14" spans="2:10" ht="15.75">
      <c r="B14" s="56" t="s">
        <v>57</v>
      </c>
      <c r="C14" s="27"/>
      <c r="D14" s="27"/>
      <c r="E14" s="27"/>
      <c r="F14" s="32"/>
      <c r="G14" s="33"/>
      <c r="H14" s="33"/>
      <c r="I14" s="33"/>
      <c r="J14" s="33"/>
    </row>
    <row r="15" spans="2:15" ht="30">
      <c r="B15" s="395" t="s">
        <v>7</v>
      </c>
      <c r="C15" s="396" t="s">
        <v>48</v>
      </c>
      <c r="D15" s="260" t="s">
        <v>118</v>
      </c>
      <c r="E15" s="259" t="s">
        <v>84</v>
      </c>
      <c r="F15" s="260" t="s">
        <v>119</v>
      </c>
      <c r="G15" s="397" t="s">
        <v>112</v>
      </c>
      <c r="H15" s="397" t="s">
        <v>113</v>
      </c>
      <c r="I15" s="397" t="s">
        <v>114</v>
      </c>
      <c r="J15" s="259" t="s">
        <v>115</v>
      </c>
      <c r="K15" s="259" t="s">
        <v>5</v>
      </c>
      <c r="L15" s="259" t="s">
        <v>31</v>
      </c>
      <c r="M15" s="259" t="s">
        <v>184</v>
      </c>
      <c r="N15" s="259" t="s">
        <v>6</v>
      </c>
      <c r="O15" s="1"/>
    </row>
    <row r="16" spans="2:15" ht="5.25" customHeight="1">
      <c r="B16" s="72"/>
      <c r="C16" s="10"/>
      <c r="D16" s="10"/>
      <c r="E16" s="10"/>
      <c r="F16" s="10"/>
      <c r="G16" s="4"/>
      <c r="H16" s="4"/>
      <c r="I16" s="4"/>
      <c r="J16" s="10"/>
      <c r="K16" s="10"/>
      <c r="L16" s="10"/>
      <c r="M16" s="1"/>
      <c r="N16" s="1"/>
      <c r="O16" s="1"/>
    </row>
    <row r="17" spans="2:15" ht="21" customHeight="1">
      <c r="B17" s="20" t="s">
        <v>9</v>
      </c>
      <c r="C17" s="294">
        <v>0</v>
      </c>
      <c r="D17" s="172">
        <f>ROUND(C17*1.1,2)</f>
        <v>0</v>
      </c>
      <c r="E17" s="294">
        <v>0</v>
      </c>
      <c r="F17" s="172">
        <f>ROUND(E17*1.01,2)</f>
        <v>0</v>
      </c>
      <c r="G17" s="294">
        <v>0</v>
      </c>
      <c r="H17" s="294">
        <v>0</v>
      </c>
      <c r="I17" s="294">
        <v>0</v>
      </c>
      <c r="J17" s="172">
        <f>SUM(G17:I17)</f>
        <v>0</v>
      </c>
      <c r="K17" s="172">
        <f>'6_Revenue Roy Detail'!D58</f>
        <v>0</v>
      </c>
      <c r="L17" s="172">
        <f>'6_Revenue Roy Detail'!D69</f>
        <v>0</v>
      </c>
      <c r="M17" s="295">
        <f>'4_Return Allowanc'!F19</f>
        <v>0</v>
      </c>
      <c r="N17" s="172">
        <f>D17+F17+J17+K17+L17+M17</f>
        <v>0</v>
      </c>
      <c r="O17" s="2"/>
    </row>
    <row r="18" spans="2:15" ht="21" customHeight="1">
      <c r="B18" s="20" t="s">
        <v>10</v>
      </c>
      <c r="C18" s="294">
        <v>0</v>
      </c>
      <c r="D18" s="172">
        <f aca="true" t="shared" si="0" ref="D18:D28">ROUND(C18*1.1,2)</f>
        <v>0</v>
      </c>
      <c r="E18" s="294">
        <v>0</v>
      </c>
      <c r="F18" s="172">
        <f aca="true" t="shared" si="1" ref="F18:F28">ROUND(E18*1.01,2)</f>
        <v>0</v>
      </c>
      <c r="G18" s="294">
        <v>0</v>
      </c>
      <c r="H18" s="294">
        <v>0</v>
      </c>
      <c r="I18" s="294">
        <v>0</v>
      </c>
      <c r="J18" s="172">
        <f aca="true" t="shared" si="2" ref="J18:J28">SUM(G18:I18)</f>
        <v>0</v>
      </c>
      <c r="K18" s="172">
        <f>'6_Revenue Roy Detail'!E58</f>
        <v>0</v>
      </c>
      <c r="L18" s="172">
        <f>'6_Revenue Roy Detail'!E69</f>
        <v>0</v>
      </c>
      <c r="M18" s="295">
        <f>'4_Return Allowanc'!F20</f>
        <v>0</v>
      </c>
      <c r="N18" s="172">
        <f aca="true" t="shared" si="3" ref="N18:N28">D18+F18+J18+K18+L18+M18</f>
        <v>0</v>
      </c>
      <c r="O18" s="2"/>
    </row>
    <row r="19" spans="2:15" ht="21" customHeight="1">
      <c r="B19" s="20" t="s">
        <v>11</v>
      </c>
      <c r="C19" s="294">
        <v>0</v>
      </c>
      <c r="D19" s="172">
        <f t="shared" si="0"/>
        <v>0</v>
      </c>
      <c r="E19" s="294">
        <v>0</v>
      </c>
      <c r="F19" s="172">
        <f t="shared" si="1"/>
        <v>0</v>
      </c>
      <c r="G19" s="294">
        <v>0</v>
      </c>
      <c r="H19" s="294">
        <v>0</v>
      </c>
      <c r="I19" s="294">
        <v>0</v>
      </c>
      <c r="J19" s="172">
        <f t="shared" si="2"/>
        <v>0</v>
      </c>
      <c r="K19" s="172">
        <f>'6_Revenue Roy Detail'!F58</f>
        <v>0</v>
      </c>
      <c r="L19" s="172">
        <f>'6_Revenue Roy Detail'!F69</f>
        <v>0</v>
      </c>
      <c r="M19" s="295">
        <f>'4_Return Allowanc'!F21</f>
        <v>0</v>
      </c>
      <c r="N19" s="172">
        <f t="shared" si="3"/>
        <v>0</v>
      </c>
      <c r="O19" s="2"/>
    </row>
    <row r="20" spans="2:15" ht="21" customHeight="1">
      <c r="B20" s="20" t="s">
        <v>12</v>
      </c>
      <c r="C20" s="294">
        <v>0</v>
      </c>
      <c r="D20" s="172">
        <f t="shared" si="0"/>
        <v>0</v>
      </c>
      <c r="E20" s="294">
        <v>0</v>
      </c>
      <c r="F20" s="172">
        <f t="shared" si="1"/>
        <v>0</v>
      </c>
      <c r="G20" s="294">
        <v>0</v>
      </c>
      <c r="H20" s="294">
        <v>0</v>
      </c>
      <c r="I20" s="294">
        <v>0</v>
      </c>
      <c r="J20" s="172">
        <f t="shared" si="2"/>
        <v>0</v>
      </c>
      <c r="K20" s="172">
        <f>'6_Revenue Roy Detail'!G58</f>
        <v>0</v>
      </c>
      <c r="L20" s="172">
        <f>'6_Revenue Roy Detail'!G69</f>
        <v>0</v>
      </c>
      <c r="M20" s="295">
        <f>'4_Return Allowanc'!F22</f>
        <v>0</v>
      </c>
      <c r="N20" s="172">
        <f t="shared" si="3"/>
        <v>0</v>
      </c>
      <c r="O20" s="2"/>
    </row>
    <row r="21" spans="2:15" ht="21" customHeight="1">
      <c r="B21" s="12" t="s">
        <v>13</v>
      </c>
      <c r="C21" s="294">
        <v>0</v>
      </c>
      <c r="D21" s="172">
        <f t="shared" si="0"/>
        <v>0</v>
      </c>
      <c r="E21" s="294">
        <v>0</v>
      </c>
      <c r="F21" s="172">
        <f t="shared" si="1"/>
        <v>0</v>
      </c>
      <c r="G21" s="294">
        <v>0</v>
      </c>
      <c r="H21" s="294">
        <v>0</v>
      </c>
      <c r="I21" s="294">
        <v>0</v>
      </c>
      <c r="J21" s="172">
        <f t="shared" si="2"/>
        <v>0</v>
      </c>
      <c r="K21" s="172">
        <f>'6_Revenue Roy Detail'!H58</f>
        <v>0</v>
      </c>
      <c r="L21" s="172">
        <f>'6_Revenue Roy Detail'!H69</f>
        <v>0</v>
      </c>
      <c r="M21" s="295">
        <f>'4_Return Allowanc'!F23</f>
        <v>0</v>
      </c>
      <c r="N21" s="172">
        <f t="shared" si="3"/>
        <v>0</v>
      </c>
      <c r="O21" s="2"/>
    </row>
    <row r="22" spans="2:15" ht="21" customHeight="1">
      <c r="B22" s="20" t="s">
        <v>14</v>
      </c>
      <c r="C22" s="294">
        <v>0</v>
      </c>
      <c r="D22" s="172">
        <f t="shared" si="0"/>
        <v>0</v>
      </c>
      <c r="E22" s="294">
        <v>0</v>
      </c>
      <c r="F22" s="172">
        <f t="shared" si="1"/>
        <v>0</v>
      </c>
      <c r="G22" s="294">
        <v>0</v>
      </c>
      <c r="H22" s="294">
        <v>0</v>
      </c>
      <c r="I22" s="294">
        <v>0</v>
      </c>
      <c r="J22" s="172">
        <f t="shared" si="2"/>
        <v>0</v>
      </c>
      <c r="K22" s="172">
        <f>'6_Revenue Roy Detail'!I58</f>
        <v>0</v>
      </c>
      <c r="L22" s="172">
        <f>'6_Revenue Roy Detail'!I69</f>
        <v>0</v>
      </c>
      <c r="M22" s="295">
        <f>'4_Return Allowanc'!F24</f>
        <v>0</v>
      </c>
      <c r="N22" s="172">
        <f t="shared" si="3"/>
        <v>0</v>
      </c>
      <c r="O22" s="2"/>
    </row>
    <row r="23" spans="2:15" ht="21" customHeight="1">
      <c r="B23" s="20" t="s">
        <v>15</v>
      </c>
      <c r="C23" s="294">
        <v>0</v>
      </c>
      <c r="D23" s="172">
        <f t="shared" si="0"/>
        <v>0</v>
      </c>
      <c r="E23" s="294">
        <v>0</v>
      </c>
      <c r="F23" s="172">
        <f t="shared" si="1"/>
        <v>0</v>
      </c>
      <c r="G23" s="294">
        <v>0</v>
      </c>
      <c r="H23" s="294">
        <v>0</v>
      </c>
      <c r="I23" s="294">
        <v>0</v>
      </c>
      <c r="J23" s="172">
        <f t="shared" si="2"/>
        <v>0</v>
      </c>
      <c r="K23" s="172">
        <f>'6_Revenue Roy Detail'!J58</f>
        <v>0</v>
      </c>
      <c r="L23" s="172">
        <f>'6_Revenue Roy Detail'!J69</f>
        <v>0</v>
      </c>
      <c r="M23" s="295">
        <f>'4_Return Allowanc'!F25</f>
        <v>0</v>
      </c>
      <c r="N23" s="172">
        <f t="shared" si="3"/>
        <v>0</v>
      </c>
      <c r="O23" s="2"/>
    </row>
    <row r="24" spans="2:15" ht="21" customHeight="1">
      <c r="B24" s="20" t="s">
        <v>16</v>
      </c>
      <c r="C24" s="294">
        <v>0</v>
      </c>
      <c r="D24" s="172">
        <f t="shared" si="0"/>
        <v>0</v>
      </c>
      <c r="E24" s="294">
        <v>0</v>
      </c>
      <c r="F24" s="172">
        <f t="shared" si="1"/>
        <v>0</v>
      </c>
      <c r="G24" s="294">
        <v>0</v>
      </c>
      <c r="H24" s="294">
        <v>0</v>
      </c>
      <c r="I24" s="294">
        <v>0</v>
      </c>
      <c r="J24" s="172">
        <f t="shared" si="2"/>
        <v>0</v>
      </c>
      <c r="K24" s="172">
        <f>'6_Revenue Roy Detail'!K58</f>
        <v>0</v>
      </c>
      <c r="L24" s="172">
        <f>'6_Revenue Roy Detail'!K69</f>
        <v>0</v>
      </c>
      <c r="M24" s="295">
        <f>'4_Return Allowanc'!F26</f>
        <v>0</v>
      </c>
      <c r="N24" s="172">
        <f t="shared" si="3"/>
        <v>0</v>
      </c>
      <c r="O24" s="2"/>
    </row>
    <row r="25" spans="2:15" ht="21" customHeight="1">
      <c r="B25" s="20" t="s">
        <v>17</v>
      </c>
      <c r="C25" s="294">
        <v>0</v>
      </c>
      <c r="D25" s="172">
        <f t="shared" si="0"/>
        <v>0</v>
      </c>
      <c r="E25" s="294">
        <v>0</v>
      </c>
      <c r="F25" s="172">
        <f t="shared" si="1"/>
        <v>0</v>
      </c>
      <c r="G25" s="294">
        <v>0</v>
      </c>
      <c r="H25" s="294">
        <v>0</v>
      </c>
      <c r="I25" s="294">
        <v>0</v>
      </c>
      <c r="J25" s="172">
        <f t="shared" si="2"/>
        <v>0</v>
      </c>
      <c r="K25" s="172">
        <f>'6_Revenue Roy Detail'!L58</f>
        <v>0</v>
      </c>
      <c r="L25" s="172">
        <f>'6_Revenue Roy Detail'!L69</f>
        <v>0</v>
      </c>
      <c r="M25" s="295">
        <f>'4_Return Allowanc'!F27</f>
        <v>0</v>
      </c>
      <c r="N25" s="172">
        <f t="shared" si="3"/>
        <v>0</v>
      </c>
      <c r="O25" s="2"/>
    </row>
    <row r="26" spans="2:15" ht="21" customHeight="1">
      <c r="B26" s="20" t="s">
        <v>18</v>
      </c>
      <c r="C26" s="294">
        <v>0</v>
      </c>
      <c r="D26" s="172">
        <f t="shared" si="0"/>
        <v>0</v>
      </c>
      <c r="E26" s="294">
        <v>0</v>
      </c>
      <c r="F26" s="172">
        <f t="shared" si="1"/>
        <v>0</v>
      </c>
      <c r="G26" s="294">
        <v>0</v>
      </c>
      <c r="H26" s="294">
        <v>0</v>
      </c>
      <c r="I26" s="294">
        <v>0</v>
      </c>
      <c r="J26" s="172">
        <f t="shared" si="2"/>
        <v>0</v>
      </c>
      <c r="K26" s="172">
        <f>'6_Revenue Roy Detail'!M58</f>
        <v>0</v>
      </c>
      <c r="L26" s="172">
        <f>'6_Revenue Roy Detail'!M69</f>
        <v>0</v>
      </c>
      <c r="M26" s="295">
        <f>'4_Return Allowanc'!F28</f>
        <v>0</v>
      </c>
      <c r="N26" s="172">
        <f t="shared" si="3"/>
        <v>0</v>
      </c>
      <c r="O26" s="2"/>
    </row>
    <row r="27" spans="2:15" ht="21" customHeight="1">
      <c r="B27" s="20" t="s">
        <v>19</v>
      </c>
      <c r="C27" s="294">
        <v>0</v>
      </c>
      <c r="D27" s="172">
        <f t="shared" si="0"/>
        <v>0</v>
      </c>
      <c r="E27" s="294">
        <v>0</v>
      </c>
      <c r="F27" s="172">
        <f t="shared" si="1"/>
        <v>0</v>
      </c>
      <c r="G27" s="294">
        <v>0</v>
      </c>
      <c r="H27" s="294">
        <v>0</v>
      </c>
      <c r="I27" s="294">
        <v>0</v>
      </c>
      <c r="J27" s="172">
        <f t="shared" si="2"/>
        <v>0</v>
      </c>
      <c r="K27" s="172">
        <f>'6_Revenue Roy Detail'!N58</f>
        <v>0</v>
      </c>
      <c r="L27" s="172">
        <f>'6_Revenue Roy Detail'!N69</f>
        <v>0</v>
      </c>
      <c r="M27" s="295">
        <f>'4_Return Allowanc'!F29</f>
        <v>0</v>
      </c>
      <c r="N27" s="172">
        <f t="shared" si="3"/>
        <v>0</v>
      </c>
      <c r="O27" s="2"/>
    </row>
    <row r="28" spans="2:15" ht="21" customHeight="1">
      <c r="B28" s="73" t="s">
        <v>20</v>
      </c>
      <c r="C28" s="296">
        <v>0</v>
      </c>
      <c r="D28" s="290">
        <f t="shared" si="0"/>
        <v>0</v>
      </c>
      <c r="E28" s="296">
        <v>0</v>
      </c>
      <c r="F28" s="290">
        <f t="shared" si="1"/>
        <v>0</v>
      </c>
      <c r="G28" s="296">
        <v>0</v>
      </c>
      <c r="H28" s="296">
        <v>0</v>
      </c>
      <c r="I28" s="296">
        <v>0</v>
      </c>
      <c r="J28" s="290">
        <f t="shared" si="2"/>
        <v>0</v>
      </c>
      <c r="K28" s="290">
        <f>'6_Revenue Roy Detail'!O58</f>
        <v>0</v>
      </c>
      <c r="L28" s="290">
        <f>'6_Revenue Roy Detail'!O69</f>
        <v>0</v>
      </c>
      <c r="M28" s="290">
        <f>'4_Return Allowanc'!F30</f>
        <v>0</v>
      </c>
      <c r="N28" s="290">
        <f t="shared" si="3"/>
        <v>0</v>
      </c>
      <c r="O28" s="2"/>
    </row>
    <row r="29" spans="2:15" ht="13.5" customHeight="1">
      <c r="B29" s="74"/>
      <c r="C29" s="297"/>
      <c r="D29" s="297"/>
      <c r="E29" s="297"/>
      <c r="F29" s="168"/>
      <c r="G29" s="168"/>
      <c r="H29" s="168"/>
      <c r="I29" s="168"/>
      <c r="J29" s="168"/>
      <c r="K29" s="297"/>
      <c r="L29" s="297"/>
      <c r="M29" s="297"/>
      <c r="N29" s="298"/>
      <c r="O29" s="2"/>
    </row>
    <row r="30" spans="2:15" ht="15.75">
      <c r="B30" s="75" t="s">
        <v>21</v>
      </c>
      <c r="C30" s="293">
        <f aca="true" t="shared" si="4" ref="C30:M30">SUM(C17:C28)</f>
        <v>0</v>
      </c>
      <c r="D30" s="293">
        <f t="shared" si="4"/>
        <v>0</v>
      </c>
      <c r="E30" s="293">
        <f t="shared" si="4"/>
        <v>0</v>
      </c>
      <c r="F30" s="293">
        <f t="shared" si="4"/>
        <v>0</v>
      </c>
      <c r="G30" s="293">
        <f t="shared" si="4"/>
        <v>0</v>
      </c>
      <c r="H30" s="293">
        <f t="shared" si="4"/>
        <v>0</v>
      </c>
      <c r="I30" s="293">
        <f t="shared" si="4"/>
        <v>0</v>
      </c>
      <c r="J30" s="293">
        <f t="shared" si="4"/>
        <v>0</v>
      </c>
      <c r="K30" s="293">
        <f t="shared" si="4"/>
        <v>0</v>
      </c>
      <c r="L30" s="293">
        <f t="shared" si="4"/>
        <v>0</v>
      </c>
      <c r="M30" s="293">
        <f t="shared" si="4"/>
        <v>0</v>
      </c>
      <c r="N30" s="293">
        <f>SUM(N17:N28)</f>
        <v>0</v>
      </c>
      <c r="O30" s="2"/>
    </row>
    <row r="31" spans="2:15" ht="15.75">
      <c r="B31" s="75"/>
      <c r="C31" s="30"/>
      <c r="D31" s="30" t="s">
        <v>50</v>
      </c>
      <c r="E31" s="30"/>
      <c r="F31" s="30" t="s">
        <v>50</v>
      </c>
      <c r="G31" s="30"/>
      <c r="H31" s="30"/>
      <c r="I31" s="30"/>
      <c r="J31" s="30" t="s">
        <v>50</v>
      </c>
      <c r="K31" s="30" t="s">
        <v>46</v>
      </c>
      <c r="L31" s="30" t="s">
        <v>46</v>
      </c>
      <c r="M31" s="30" t="s">
        <v>44</v>
      </c>
      <c r="N31" s="28"/>
      <c r="O31" s="2"/>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49" r:id="rId2"/>
  <headerFooter>
    <oddHeader>&amp;L&amp;G</oddHeader>
    <oddFooter>&amp;CAlberta Energy&amp;R&amp;9 &amp;P/&amp;N</oddFooter>
  </headerFooter>
  <legacyDrawingHF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O41"/>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13" customWidth="1"/>
    <col min="2" max="2" width="13.4453125" style="4" customWidth="1"/>
    <col min="3" max="3" width="6.3359375" style="4" customWidth="1"/>
    <col min="4" max="4" width="17.3359375" style="4" customWidth="1"/>
    <col min="5" max="6" width="17.6640625" style="4" customWidth="1"/>
    <col min="7" max="7" width="18.77734375" style="4" customWidth="1"/>
    <col min="8" max="8" width="17.3359375" style="4" customWidth="1"/>
    <col min="9" max="9" width="11.6640625" style="4" customWidth="1"/>
    <col min="10" max="10" width="16.3359375" style="4" customWidth="1"/>
    <col min="11" max="11" width="30.5546875" style="4" customWidth="1"/>
    <col min="12" max="12" width="0.671875" style="4" hidden="1" customWidth="1"/>
    <col min="13" max="13" width="9.77734375" style="4" customWidth="1"/>
    <col min="14" max="14" width="9.6640625" style="4" customWidth="1"/>
    <col min="15" max="15" width="12.6640625" style="4" bestFit="1" customWidth="1"/>
    <col min="16" max="16384" width="9.6640625" style="4" customWidth="1"/>
  </cols>
  <sheetData>
    <row r="1" spans="4:11" s="57" customFormat="1" ht="34.5" customHeight="1">
      <c r="D1" s="156" t="s">
        <v>131</v>
      </c>
      <c r="E1" s="157"/>
      <c r="F1" s="157"/>
      <c r="J1" s="158"/>
      <c r="K1" s="62" t="s">
        <v>140</v>
      </c>
    </row>
    <row r="2" spans="3:11" s="202" customFormat="1" ht="18" customHeight="1">
      <c r="C2" s="203"/>
      <c r="K2" s="204" t="s">
        <v>132</v>
      </c>
    </row>
    <row r="3" spans="2:11" s="206" customFormat="1" ht="15.75">
      <c r="B3" s="205" t="s">
        <v>135</v>
      </c>
      <c r="J3" s="197" t="s">
        <v>133</v>
      </c>
      <c r="K3" s="69" t="str">
        <f>ADMIN!B2</f>
        <v>CA_EOP_PRE_2009</v>
      </c>
    </row>
    <row r="4" spans="2:11" s="206" customFormat="1" ht="15.75">
      <c r="B4" s="205"/>
      <c r="J4" s="197" t="s">
        <v>150</v>
      </c>
      <c r="K4" s="248">
        <f>ADMIN!B3</f>
        <v>1</v>
      </c>
    </row>
    <row r="5" spans="10:11" s="206" customFormat="1" ht="15">
      <c r="J5" s="197"/>
      <c r="K5" s="200"/>
    </row>
    <row r="6" spans="2:12" s="206" customFormat="1" ht="15.75">
      <c r="B6" s="207"/>
      <c r="J6" s="168"/>
      <c r="K6" s="208"/>
      <c r="L6" s="197"/>
    </row>
    <row r="7" spans="2:10" s="173" customFormat="1" ht="15.75">
      <c r="B7" s="192" t="s">
        <v>130</v>
      </c>
      <c r="E7" s="193" t="str">
        <f>'1_Stmt Req'!E7</f>
        <v>CSR###</v>
      </c>
      <c r="F7" s="232"/>
      <c r="G7" s="182"/>
      <c r="H7" s="194" t="s">
        <v>33</v>
      </c>
      <c r="I7" s="193" t="str">
        <f>'1_Stmt Req'!H7</f>
        <v>Name of the Project</v>
      </c>
      <c r="J7" s="212"/>
    </row>
    <row r="8" spans="2:10" s="173" customFormat="1" ht="15">
      <c r="B8" s="192"/>
      <c r="E8" s="213"/>
      <c r="F8" s="213"/>
      <c r="G8" s="182"/>
      <c r="H8" s="182"/>
      <c r="I8" s="182"/>
      <c r="J8" s="181"/>
    </row>
    <row r="9" spans="2:10" s="173" customFormat="1" ht="15.75">
      <c r="B9" s="192" t="s">
        <v>34</v>
      </c>
      <c r="E9" s="193" t="str">
        <f>'1_Stmt Req'!E9</f>
        <v>Name of the Project Operator</v>
      </c>
      <c r="F9" s="193"/>
      <c r="G9" s="212"/>
      <c r="H9" s="182"/>
      <c r="I9" s="182"/>
      <c r="J9" s="181"/>
    </row>
    <row r="10" spans="2:10" s="173" customFormat="1" ht="15.75">
      <c r="B10" s="192" t="s">
        <v>35</v>
      </c>
      <c r="E10" s="193" t="str">
        <f>'1_Stmt Req'!E10</f>
        <v>BA Id of the Operator</v>
      </c>
      <c r="F10" s="232"/>
      <c r="G10" s="214"/>
      <c r="H10" s="182"/>
      <c r="I10" s="182"/>
      <c r="J10" s="181"/>
    </row>
    <row r="11" spans="2:10" s="173" customFormat="1" ht="15.75">
      <c r="B11" s="192" t="s">
        <v>36</v>
      </c>
      <c r="E11" s="249" t="str">
        <f>'1_Stmt Req'!E11</f>
        <v>yyyy/mm/dd</v>
      </c>
      <c r="F11" s="232"/>
      <c r="G11" s="194" t="s">
        <v>37</v>
      </c>
      <c r="H11" s="249" t="str">
        <f>'1_Stmt Req'!G11</f>
        <v>yyyy/mm/dd</v>
      </c>
      <c r="I11" s="182"/>
      <c r="J11" s="181"/>
    </row>
    <row r="12" spans="2:10" s="173" customFormat="1" ht="15.75">
      <c r="B12" s="192"/>
      <c r="E12" s="211"/>
      <c r="F12" s="211"/>
      <c r="G12" s="197"/>
      <c r="H12" s="211"/>
      <c r="J12" s="172"/>
    </row>
    <row r="13" spans="1:10" ht="15">
      <c r="A13" s="4"/>
      <c r="I13" s="2"/>
      <c r="J13" s="2"/>
    </row>
    <row r="14" spans="1:11" ht="15">
      <c r="A14" s="4"/>
      <c r="B14" s="65"/>
      <c r="C14" s="65"/>
      <c r="D14" s="91" t="s">
        <v>152</v>
      </c>
      <c r="E14" s="92" t="s">
        <v>88</v>
      </c>
      <c r="F14" s="92" t="s">
        <v>89</v>
      </c>
      <c r="G14" s="92" t="s">
        <v>153</v>
      </c>
      <c r="H14" s="92" t="s">
        <v>90</v>
      </c>
      <c r="I14" s="92" t="s">
        <v>154</v>
      </c>
      <c r="J14" s="92" t="s">
        <v>176</v>
      </c>
      <c r="K14" s="92" t="s">
        <v>177</v>
      </c>
    </row>
    <row r="15" spans="1:13" ht="90">
      <c r="A15" s="4"/>
      <c r="B15" s="260" t="s">
        <v>7</v>
      </c>
      <c r="C15" s="260"/>
      <c r="D15" s="260" t="s">
        <v>178</v>
      </c>
      <c r="E15" s="260" t="s">
        <v>32</v>
      </c>
      <c r="F15" s="260" t="s">
        <v>172</v>
      </c>
      <c r="G15" s="260" t="s">
        <v>39</v>
      </c>
      <c r="H15" s="260" t="s">
        <v>179</v>
      </c>
      <c r="I15" s="260" t="s">
        <v>180</v>
      </c>
      <c r="J15" s="260" t="s">
        <v>173</v>
      </c>
      <c r="K15" s="260" t="s">
        <v>181</v>
      </c>
      <c r="M15" s="72"/>
    </row>
    <row r="16" spans="1:8" ht="15">
      <c r="A16" s="4"/>
      <c r="H16" s="22"/>
    </row>
    <row r="17" spans="1:13" ht="15">
      <c r="A17" s="4"/>
      <c r="B17" s="80" t="s">
        <v>8</v>
      </c>
      <c r="C17" s="80"/>
      <c r="D17" s="2"/>
      <c r="J17" s="299">
        <v>0</v>
      </c>
      <c r="K17" s="299">
        <v>0</v>
      </c>
      <c r="M17" s="20" t="s">
        <v>47</v>
      </c>
    </row>
    <row r="18" spans="2:11" ht="15">
      <c r="B18" s="20"/>
      <c r="C18" s="20"/>
      <c r="J18" s="2"/>
      <c r="K18" s="2"/>
    </row>
    <row r="19" spans="1:15" ht="21.75" customHeight="1">
      <c r="A19" s="4"/>
      <c r="B19" s="20" t="s">
        <v>9</v>
      </c>
      <c r="C19" s="20"/>
      <c r="D19" s="168">
        <f>'3a_Cost Details'!D17+'3a_Cost Details'!F17+'3a_Cost Details'!J17+'3a_Cost Details'!K17</f>
        <v>0</v>
      </c>
      <c r="E19" s="168">
        <f>'6_Revenue Roy Detail'!D69</f>
        <v>0</v>
      </c>
      <c r="F19" s="168">
        <f>J17</f>
        <v>0</v>
      </c>
      <c r="G19" s="168">
        <f>'5_Revenue-Summary'!G18</f>
        <v>0</v>
      </c>
      <c r="H19" s="168">
        <f>K17+D19+E19+F19-G19</f>
        <v>0</v>
      </c>
      <c r="I19" s="223">
        <v>0.007974</v>
      </c>
      <c r="J19" s="168">
        <f>ROUND(H19*I19,2)</f>
        <v>0</v>
      </c>
      <c r="K19" s="168">
        <f>K17+D19+E19+F19</f>
        <v>0</v>
      </c>
      <c r="M19" s="3"/>
      <c r="O19" s="2"/>
    </row>
    <row r="20" spans="1:13" ht="21.75" customHeight="1">
      <c r="A20" s="4"/>
      <c r="B20" s="20" t="s">
        <v>10</v>
      </c>
      <c r="C20" s="20"/>
      <c r="D20" s="168">
        <f>'3a_Cost Details'!D18+'3a_Cost Details'!F18+'3a_Cost Details'!J18+'3a_Cost Details'!K18</f>
        <v>0</v>
      </c>
      <c r="E20" s="168">
        <f>'6_Revenue Roy Detail'!E69</f>
        <v>0</v>
      </c>
      <c r="F20" s="168">
        <f>J19</f>
        <v>0</v>
      </c>
      <c r="G20" s="168">
        <f>'5_Revenue-Summary'!G19</f>
        <v>0</v>
      </c>
      <c r="H20" s="168">
        <f>K19+D20+E20+F20-G20</f>
        <v>0</v>
      </c>
      <c r="I20" s="223">
        <v>0.007974</v>
      </c>
      <c r="J20" s="168">
        <f aca="true" t="shared" si="0" ref="J20:J30">ROUND(H20*I20,2)</f>
        <v>0</v>
      </c>
      <c r="K20" s="168">
        <f>K19+D20+E20+F20</f>
        <v>0</v>
      </c>
      <c r="M20" s="3"/>
    </row>
    <row r="21" spans="1:13" ht="21.75" customHeight="1">
      <c r="A21" s="4"/>
      <c r="B21" s="20" t="s">
        <v>11</v>
      </c>
      <c r="C21" s="20"/>
      <c r="D21" s="168">
        <f>'3a_Cost Details'!D19+'3a_Cost Details'!F19+'3a_Cost Details'!J19+'3a_Cost Details'!K19</f>
        <v>0</v>
      </c>
      <c r="E21" s="168">
        <f>'6_Revenue Roy Detail'!F69</f>
        <v>0</v>
      </c>
      <c r="F21" s="168">
        <f aca="true" t="shared" si="1" ref="F21:F30">J20</f>
        <v>0</v>
      </c>
      <c r="G21" s="168">
        <f>'5_Revenue-Summary'!G20</f>
        <v>0</v>
      </c>
      <c r="H21" s="168">
        <f aca="true" t="shared" si="2" ref="H21:H30">K20+D21+E21+F21-G21</f>
        <v>0</v>
      </c>
      <c r="I21" s="223">
        <v>0.007974</v>
      </c>
      <c r="J21" s="168">
        <f t="shared" si="0"/>
        <v>0</v>
      </c>
      <c r="K21" s="168">
        <f aca="true" t="shared" si="3" ref="K21:K30">K20+D21+E21+F21</f>
        <v>0</v>
      </c>
      <c r="M21" s="3"/>
    </row>
    <row r="22" spans="1:13" ht="21.75" customHeight="1">
      <c r="A22" s="4"/>
      <c r="B22" s="20" t="s">
        <v>12</v>
      </c>
      <c r="C22" s="20"/>
      <c r="D22" s="168">
        <f>'3a_Cost Details'!D20+'3a_Cost Details'!F20+'3a_Cost Details'!J20+'3a_Cost Details'!K20</f>
        <v>0</v>
      </c>
      <c r="E22" s="168">
        <f>'6_Revenue Roy Detail'!G69</f>
        <v>0</v>
      </c>
      <c r="F22" s="168">
        <f t="shared" si="1"/>
        <v>0</v>
      </c>
      <c r="G22" s="168">
        <f>'5_Revenue-Summary'!G21</f>
        <v>0</v>
      </c>
      <c r="H22" s="168">
        <f t="shared" si="2"/>
        <v>0</v>
      </c>
      <c r="I22" s="223">
        <v>0.007974</v>
      </c>
      <c r="J22" s="168">
        <f t="shared" si="0"/>
        <v>0</v>
      </c>
      <c r="K22" s="168">
        <f t="shared" si="3"/>
        <v>0</v>
      </c>
      <c r="M22" s="3"/>
    </row>
    <row r="23" spans="1:13" ht="21.75" customHeight="1">
      <c r="A23" s="4"/>
      <c r="B23" s="12" t="s">
        <v>13</v>
      </c>
      <c r="C23" s="12"/>
      <c r="D23" s="168">
        <f>'3a_Cost Details'!D21+'3a_Cost Details'!F21+'3a_Cost Details'!J21+'3a_Cost Details'!K21</f>
        <v>0</v>
      </c>
      <c r="E23" s="168">
        <f>'6_Revenue Roy Detail'!H69</f>
        <v>0</v>
      </c>
      <c r="F23" s="168">
        <f t="shared" si="1"/>
        <v>0</v>
      </c>
      <c r="G23" s="168">
        <f>'5_Revenue-Summary'!G22</f>
        <v>0</v>
      </c>
      <c r="H23" s="168">
        <f t="shared" si="2"/>
        <v>0</v>
      </c>
      <c r="I23" s="223">
        <v>0.007974</v>
      </c>
      <c r="J23" s="168">
        <f t="shared" si="0"/>
        <v>0</v>
      </c>
      <c r="K23" s="168">
        <f t="shared" si="3"/>
        <v>0</v>
      </c>
      <c r="M23" s="3"/>
    </row>
    <row r="24" spans="1:13" ht="21.75" customHeight="1">
      <c r="A24" s="4"/>
      <c r="B24" s="20" t="s">
        <v>14</v>
      </c>
      <c r="C24" s="20"/>
      <c r="D24" s="168">
        <f>'3a_Cost Details'!D22+'3a_Cost Details'!F22+'3a_Cost Details'!J22+'3a_Cost Details'!K22</f>
        <v>0</v>
      </c>
      <c r="E24" s="168">
        <f>'6_Revenue Roy Detail'!I69</f>
        <v>0</v>
      </c>
      <c r="F24" s="168">
        <f t="shared" si="1"/>
        <v>0</v>
      </c>
      <c r="G24" s="168">
        <f>'5_Revenue-Summary'!G23</f>
        <v>0</v>
      </c>
      <c r="H24" s="168">
        <f t="shared" si="2"/>
        <v>0</v>
      </c>
      <c r="I24" s="223">
        <v>0.007974</v>
      </c>
      <c r="J24" s="168">
        <f t="shared" si="0"/>
        <v>0</v>
      </c>
      <c r="K24" s="168">
        <f t="shared" si="3"/>
        <v>0</v>
      </c>
      <c r="M24" s="3"/>
    </row>
    <row r="25" spans="1:13" ht="21.75" customHeight="1">
      <c r="A25" s="4"/>
      <c r="B25" s="20" t="s">
        <v>15</v>
      </c>
      <c r="C25" s="20"/>
      <c r="D25" s="168">
        <f>'3a_Cost Details'!D23+'3a_Cost Details'!F23+'3a_Cost Details'!J23+'3a_Cost Details'!K23</f>
        <v>0</v>
      </c>
      <c r="E25" s="168">
        <f>'6_Revenue Roy Detail'!J69</f>
        <v>0</v>
      </c>
      <c r="F25" s="168">
        <f t="shared" si="1"/>
        <v>0</v>
      </c>
      <c r="G25" s="168">
        <f>'5_Revenue-Summary'!G24</f>
        <v>0</v>
      </c>
      <c r="H25" s="168">
        <f t="shared" si="2"/>
        <v>0</v>
      </c>
      <c r="I25" s="223">
        <v>0.007974</v>
      </c>
      <c r="J25" s="168">
        <f t="shared" si="0"/>
        <v>0</v>
      </c>
      <c r="K25" s="168">
        <f t="shared" si="3"/>
        <v>0</v>
      </c>
      <c r="M25" s="3"/>
    </row>
    <row r="26" spans="1:13" ht="21.75" customHeight="1">
      <c r="A26" s="4"/>
      <c r="B26" s="20" t="s">
        <v>16</v>
      </c>
      <c r="C26" s="20"/>
      <c r="D26" s="168">
        <f>'3a_Cost Details'!D24+'3a_Cost Details'!F24+'3a_Cost Details'!J24+'3a_Cost Details'!K24</f>
        <v>0</v>
      </c>
      <c r="E26" s="168">
        <f>'6_Revenue Roy Detail'!K69</f>
        <v>0</v>
      </c>
      <c r="F26" s="168">
        <f t="shared" si="1"/>
        <v>0</v>
      </c>
      <c r="G26" s="168">
        <f>'5_Revenue-Summary'!G25</f>
        <v>0</v>
      </c>
      <c r="H26" s="168">
        <f t="shared" si="2"/>
        <v>0</v>
      </c>
      <c r="I26" s="223">
        <v>0.007974</v>
      </c>
      <c r="J26" s="168">
        <f t="shared" si="0"/>
        <v>0</v>
      </c>
      <c r="K26" s="168">
        <f t="shared" si="3"/>
        <v>0</v>
      </c>
      <c r="M26" s="3"/>
    </row>
    <row r="27" spans="1:13" ht="21.75" customHeight="1">
      <c r="A27" s="4"/>
      <c r="B27" s="20" t="s">
        <v>17</v>
      </c>
      <c r="C27" s="20"/>
      <c r="D27" s="168">
        <f>'3a_Cost Details'!D25+'3a_Cost Details'!F25+'3a_Cost Details'!J25+'3a_Cost Details'!K25</f>
        <v>0</v>
      </c>
      <c r="E27" s="168">
        <f>'6_Revenue Roy Detail'!L69</f>
        <v>0</v>
      </c>
      <c r="F27" s="168">
        <f t="shared" si="1"/>
        <v>0</v>
      </c>
      <c r="G27" s="168">
        <f>'5_Revenue-Summary'!G26</f>
        <v>0</v>
      </c>
      <c r="H27" s="168">
        <f t="shared" si="2"/>
        <v>0</v>
      </c>
      <c r="I27" s="223">
        <v>0.007974</v>
      </c>
      <c r="J27" s="168">
        <f t="shared" si="0"/>
        <v>0</v>
      </c>
      <c r="K27" s="168">
        <f t="shared" si="3"/>
        <v>0</v>
      </c>
      <c r="M27" s="3"/>
    </row>
    <row r="28" spans="1:13" ht="21.75" customHeight="1">
      <c r="A28" s="4"/>
      <c r="B28" s="20" t="s">
        <v>18</v>
      </c>
      <c r="C28" s="20"/>
      <c r="D28" s="168">
        <f>'3a_Cost Details'!D26+'3a_Cost Details'!F26+'3a_Cost Details'!J26+'3a_Cost Details'!K26</f>
        <v>0</v>
      </c>
      <c r="E28" s="168">
        <f>'6_Revenue Roy Detail'!M69</f>
        <v>0</v>
      </c>
      <c r="F28" s="168">
        <f t="shared" si="1"/>
        <v>0</v>
      </c>
      <c r="G28" s="168">
        <f>'5_Revenue-Summary'!G27</f>
        <v>0</v>
      </c>
      <c r="H28" s="168">
        <f t="shared" si="2"/>
        <v>0</v>
      </c>
      <c r="I28" s="223">
        <v>0.007974</v>
      </c>
      <c r="J28" s="168">
        <f t="shared" si="0"/>
        <v>0</v>
      </c>
      <c r="K28" s="168">
        <f t="shared" si="3"/>
        <v>0</v>
      </c>
      <c r="M28" s="3"/>
    </row>
    <row r="29" spans="1:13" ht="21.75" customHeight="1">
      <c r="A29" s="4"/>
      <c r="B29" s="20" t="s">
        <v>19</v>
      </c>
      <c r="C29" s="20"/>
      <c r="D29" s="168">
        <f>'3a_Cost Details'!D27+'3a_Cost Details'!F27+'3a_Cost Details'!J27+'3a_Cost Details'!K27</f>
        <v>0</v>
      </c>
      <c r="E29" s="168">
        <f>'6_Revenue Roy Detail'!N69</f>
        <v>0</v>
      </c>
      <c r="F29" s="168">
        <f t="shared" si="1"/>
        <v>0</v>
      </c>
      <c r="G29" s="168">
        <f>'5_Revenue-Summary'!G28</f>
        <v>0</v>
      </c>
      <c r="H29" s="168">
        <f t="shared" si="2"/>
        <v>0</v>
      </c>
      <c r="I29" s="223">
        <v>0.007974</v>
      </c>
      <c r="J29" s="168">
        <f t="shared" si="0"/>
        <v>0</v>
      </c>
      <c r="K29" s="168">
        <f t="shared" si="3"/>
        <v>0</v>
      </c>
      <c r="M29" s="3"/>
    </row>
    <row r="30" spans="1:15" ht="21.75" customHeight="1">
      <c r="A30" s="4"/>
      <c r="B30" s="73" t="s">
        <v>20</v>
      </c>
      <c r="C30" s="73"/>
      <c r="D30" s="292">
        <f>'3a_Cost Details'!D28+'3a_Cost Details'!F28+'3a_Cost Details'!J28+'3a_Cost Details'!K28</f>
        <v>0</v>
      </c>
      <c r="E30" s="292">
        <f>'6_Revenue Roy Detail'!O69</f>
        <v>0</v>
      </c>
      <c r="F30" s="292">
        <f t="shared" si="1"/>
        <v>0</v>
      </c>
      <c r="G30" s="292">
        <f>'5_Revenue-Summary'!G29</f>
        <v>0</v>
      </c>
      <c r="H30" s="292">
        <f t="shared" si="2"/>
        <v>0</v>
      </c>
      <c r="I30" s="224">
        <v>0.007974</v>
      </c>
      <c r="J30" s="292">
        <f t="shared" si="0"/>
        <v>0</v>
      </c>
      <c r="K30" s="290">
        <f t="shared" si="3"/>
        <v>0</v>
      </c>
      <c r="M30" s="3"/>
      <c r="O30" s="2"/>
    </row>
    <row r="31" spans="1:13" ht="15">
      <c r="A31" s="4"/>
      <c r="B31" s="20"/>
      <c r="C31" s="20"/>
      <c r="D31" s="168"/>
      <c r="E31" s="168"/>
      <c r="F31" s="168"/>
      <c r="G31" s="168"/>
      <c r="H31" s="168"/>
      <c r="I31" s="3"/>
      <c r="J31" s="3"/>
      <c r="K31" s="2"/>
      <c r="M31" s="3"/>
    </row>
    <row r="32" spans="1:13" ht="15.75">
      <c r="A32" s="4"/>
      <c r="B32" s="75" t="s">
        <v>21</v>
      </c>
      <c r="C32" s="75"/>
      <c r="D32" s="293">
        <f>SUM(D19:D30)</f>
        <v>0</v>
      </c>
      <c r="E32" s="293">
        <f>SUM(E19:E30)</f>
        <v>0</v>
      </c>
      <c r="F32" s="293">
        <f>SUM(F19:F30)</f>
        <v>0</v>
      </c>
      <c r="G32" s="293"/>
      <c r="H32" s="293"/>
      <c r="I32" s="7"/>
      <c r="J32" s="7"/>
      <c r="K32" s="2"/>
      <c r="M32" s="3"/>
    </row>
    <row r="33" spans="1:13" ht="12.75" customHeight="1">
      <c r="A33" s="4"/>
      <c r="B33" s="20"/>
      <c r="C33" s="20"/>
      <c r="D33" s="23" t="s">
        <v>49</v>
      </c>
      <c r="E33" s="28" t="s">
        <v>46</v>
      </c>
      <c r="F33" s="30" t="s">
        <v>56</v>
      </c>
      <c r="G33" s="35" t="s">
        <v>45</v>
      </c>
      <c r="H33" s="3"/>
      <c r="I33" s="3"/>
      <c r="J33" s="30"/>
      <c r="K33" s="2"/>
      <c r="M33" s="3"/>
    </row>
    <row r="34" spans="1:13" ht="21" customHeight="1">
      <c r="A34" s="4"/>
      <c r="B34" s="81" t="s">
        <v>175</v>
      </c>
      <c r="C34" s="80"/>
      <c r="D34" s="2"/>
      <c r="G34" s="2"/>
      <c r="H34" s="2"/>
      <c r="J34" s="398">
        <f>J30</f>
        <v>0</v>
      </c>
      <c r="K34" s="398">
        <f>K30</f>
        <v>0</v>
      </c>
      <c r="M34" s="2"/>
    </row>
    <row r="35" spans="1:13" ht="15">
      <c r="A35" s="4"/>
      <c r="B35" s="233" t="s">
        <v>193</v>
      </c>
      <c r="D35" s="2"/>
      <c r="E35" s="2"/>
      <c r="F35" s="2"/>
      <c r="G35" s="2"/>
      <c r="H35" s="2"/>
      <c r="I35" s="2"/>
      <c r="J35" s="2"/>
      <c r="K35" s="2"/>
      <c r="L35" s="2"/>
      <c r="M35" s="2"/>
    </row>
    <row r="36" spans="1:13" ht="15">
      <c r="A36" s="4"/>
      <c r="B36" s="233" t="s">
        <v>198</v>
      </c>
      <c r="D36" s="2"/>
      <c r="E36" s="2"/>
      <c r="F36" s="2"/>
      <c r="G36" s="2"/>
      <c r="H36" s="2"/>
      <c r="I36" s="2"/>
      <c r="J36" s="2"/>
      <c r="K36" s="2"/>
      <c r="L36" s="2"/>
      <c r="M36" s="2"/>
    </row>
    <row r="37" spans="1:13" ht="15.75" customHeight="1">
      <c r="A37" s="4"/>
      <c r="B37" s="25" t="s">
        <v>124</v>
      </c>
      <c r="D37" s="2"/>
      <c r="E37" s="2"/>
      <c r="F37" s="2"/>
      <c r="G37" s="2"/>
      <c r="H37" s="2"/>
      <c r="I37" s="2"/>
      <c r="J37" s="2"/>
      <c r="K37" s="2"/>
      <c r="L37" s="2"/>
      <c r="M37" s="2"/>
    </row>
    <row r="38" ht="18">
      <c r="B38" s="25" t="s">
        <v>91</v>
      </c>
    </row>
    <row r="39" ht="18">
      <c r="B39" s="25" t="s">
        <v>183</v>
      </c>
    </row>
    <row r="40" ht="18">
      <c r="B40" s="25" t="s">
        <v>182</v>
      </c>
    </row>
    <row r="41" ht="18">
      <c r="B41" s="25" t="s">
        <v>174</v>
      </c>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56" r:id="rId4"/>
  <headerFooter>
    <oddHeader>&amp;L&amp;G</oddHeader>
    <oddFooter>&amp;CAlberta Energy&amp;R&amp;9&amp;P/&amp;N</oddFooter>
  </headerFooter>
  <legacyDrawing r:id="rId2"/>
  <legacyDrawingHF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B1:L40"/>
  <sheetViews>
    <sheetView showGridLines="0" defaultGridColor="0" zoomScale="75" zoomScaleNormal="75" zoomScalePageLayoutView="0" colorId="22" workbookViewId="0" topLeftCell="A1">
      <selection activeCell="B1" sqref="B1"/>
    </sheetView>
  </sheetViews>
  <sheetFormatPr defaultColWidth="9.6640625" defaultRowHeight="15"/>
  <cols>
    <col min="1" max="1" width="13.3359375" style="4" customWidth="1"/>
    <col min="2" max="2" width="13.88671875" style="4" customWidth="1"/>
    <col min="3" max="3" width="18.4453125" style="2" customWidth="1"/>
    <col min="4" max="4" width="16.77734375" style="2" customWidth="1"/>
    <col min="5" max="5" width="14.6640625" style="2" customWidth="1"/>
    <col min="6" max="6" width="17.88671875" style="2" customWidth="1"/>
    <col min="7" max="9" width="17.10546875" style="2" customWidth="1"/>
    <col min="10" max="10" width="12.4453125" style="4" customWidth="1"/>
    <col min="11" max="11" width="19.77734375" style="4" customWidth="1"/>
    <col min="12" max="16384" width="9.6640625" style="4" customWidth="1"/>
  </cols>
  <sheetData>
    <row r="1" spans="4:11" s="57" customFormat="1" ht="34.5" customHeight="1">
      <c r="D1" s="156" t="s">
        <v>131</v>
      </c>
      <c r="E1" s="157"/>
      <c r="J1" s="158"/>
      <c r="K1" s="62" t="s">
        <v>141</v>
      </c>
    </row>
    <row r="2" spans="3:11" s="202" customFormat="1" ht="18" customHeight="1">
      <c r="C2" s="203"/>
      <c r="J2" s="226"/>
      <c r="K2" s="204" t="s">
        <v>132</v>
      </c>
    </row>
    <row r="3" spans="2:11" s="206" customFormat="1" ht="15.75">
      <c r="B3" s="205" t="s">
        <v>135</v>
      </c>
      <c r="J3" s="197" t="s">
        <v>133</v>
      </c>
      <c r="K3" s="69" t="str">
        <f>ADMIN!B2</f>
        <v>CA_EOP_PRE_2009</v>
      </c>
    </row>
    <row r="4" spans="2:11" s="206" customFormat="1" ht="15.75">
      <c r="B4" s="205"/>
      <c r="J4" s="197" t="s">
        <v>150</v>
      </c>
      <c r="K4" s="248">
        <f>ADMIN!B3</f>
        <v>1</v>
      </c>
    </row>
    <row r="5" spans="10:11" s="206" customFormat="1" ht="15">
      <c r="J5" s="197"/>
      <c r="K5" s="200"/>
    </row>
    <row r="6" spans="2:11" s="206" customFormat="1" ht="15.75">
      <c r="B6" s="207"/>
      <c r="I6" s="168"/>
      <c r="J6" s="208"/>
      <c r="K6" s="197"/>
    </row>
    <row r="7" spans="2:9" s="173" customFormat="1" ht="15.75">
      <c r="B7" s="192" t="s">
        <v>130</v>
      </c>
      <c r="E7" s="193" t="str">
        <f>'1_Stmt Req'!E7</f>
        <v>CSR###</v>
      </c>
      <c r="F7" s="182"/>
      <c r="G7" s="194" t="s">
        <v>33</v>
      </c>
      <c r="H7" s="193" t="str">
        <f>'1_Stmt Req'!H7</f>
        <v>Name of the Project</v>
      </c>
      <c r="I7" s="212"/>
    </row>
    <row r="8" spans="2:9" s="173" customFormat="1" ht="15">
      <c r="B8" s="192"/>
      <c r="E8" s="213"/>
      <c r="F8" s="182"/>
      <c r="G8" s="182"/>
      <c r="H8" s="182"/>
      <c r="I8" s="181"/>
    </row>
    <row r="9" spans="2:9" s="173" customFormat="1" ht="15.75">
      <c r="B9" s="192" t="s">
        <v>34</v>
      </c>
      <c r="E9" s="193" t="str">
        <f>'1_Stmt Req'!E9</f>
        <v>Name of the Project Operator</v>
      </c>
      <c r="F9" s="212"/>
      <c r="G9" s="182"/>
      <c r="H9" s="182"/>
      <c r="I9" s="181"/>
    </row>
    <row r="10" spans="2:9" s="173" customFormat="1" ht="15.75">
      <c r="B10" s="192" t="s">
        <v>35</v>
      </c>
      <c r="E10" s="193" t="str">
        <f>'1_Stmt Req'!E10</f>
        <v>BA Id of the Operator</v>
      </c>
      <c r="F10" s="214"/>
      <c r="G10" s="182"/>
      <c r="H10" s="182"/>
      <c r="I10" s="181"/>
    </row>
    <row r="11" spans="2:9" s="173" customFormat="1" ht="15.75">
      <c r="B11" s="192" t="s">
        <v>36</v>
      </c>
      <c r="E11" s="249" t="str">
        <f>'1_Stmt Req'!E11</f>
        <v>yyyy/mm/dd</v>
      </c>
      <c r="F11" s="194" t="s">
        <v>37</v>
      </c>
      <c r="G11" s="249" t="str">
        <f>'1_Stmt Req'!G11</f>
        <v>yyyy/mm/dd</v>
      </c>
      <c r="H11" s="182"/>
      <c r="I11" s="181"/>
    </row>
    <row r="12" spans="2:9" s="173" customFormat="1" ht="15.75">
      <c r="B12" s="192"/>
      <c r="E12" s="211"/>
      <c r="F12" s="197"/>
      <c r="G12" s="211"/>
      <c r="I12" s="172"/>
    </row>
    <row r="13" spans="3:11" ht="15">
      <c r="C13" s="22" t="s">
        <v>152</v>
      </c>
      <c r="D13" s="92" t="s">
        <v>88</v>
      </c>
      <c r="E13" s="92"/>
      <c r="F13" s="278" t="s">
        <v>89</v>
      </c>
      <c r="G13" s="92" t="s">
        <v>153</v>
      </c>
      <c r="H13" s="215"/>
      <c r="I13" s="215"/>
      <c r="J13" s="22"/>
      <c r="K13" s="92"/>
    </row>
    <row r="14" spans="2:12" s="5" customFormat="1" ht="45">
      <c r="B14" s="82" t="s">
        <v>7</v>
      </c>
      <c r="C14" s="19" t="s">
        <v>83</v>
      </c>
      <c r="D14" s="19" t="s">
        <v>123</v>
      </c>
      <c r="E14" s="79"/>
      <c r="F14" s="19" t="s">
        <v>199</v>
      </c>
      <c r="G14" s="79" t="s">
        <v>24</v>
      </c>
      <c r="H14" s="279"/>
      <c r="I14" s="279"/>
      <c r="J14" s="280"/>
      <c r="K14" s="281"/>
      <c r="L14" s="78"/>
    </row>
    <row r="15" spans="2:11" ht="10.5" customHeight="1">
      <c r="B15" s="20"/>
      <c r="C15" s="1"/>
      <c r="D15" s="72"/>
      <c r="E15" s="72"/>
      <c r="F15" s="1"/>
      <c r="G15" s="1"/>
      <c r="H15" s="1"/>
      <c r="I15" s="1"/>
      <c r="J15" s="1"/>
      <c r="K15" s="72"/>
    </row>
    <row r="16" spans="2:10" ht="18.75" customHeight="1">
      <c r="B16" s="80" t="s">
        <v>8</v>
      </c>
      <c r="C16" s="1"/>
      <c r="D16" s="72"/>
      <c r="E16" s="72"/>
      <c r="F16" s="9"/>
      <c r="G16" s="300">
        <v>0</v>
      </c>
      <c r="H16" s="25" t="s">
        <v>47</v>
      </c>
      <c r="I16" s="9"/>
      <c r="J16" s="2"/>
    </row>
    <row r="17" spans="2:12" ht="15">
      <c r="B17" s="20"/>
      <c r="C17" s="4"/>
      <c r="D17" s="4"/>
      <c r="F17" s="3"/>
      <c r="G17" s="3"/>
      <c r="H17" s="3"/>
      <c r="I17" s="3"/>
      <c r="J17" s="3"/>
      <c r="K17" s="3"/>
      <c r="L17" s="2"/>
    </row>
    <row r="18" spans="2:12" ht="18.75" customHeight="1">
      <c r="B18" s="20" t="s">
        <v>9</v>
      </c>
      <c r="C18" s="172">
        <f>'6_Revenue Roy Detail'!D49</f>
        <v>0</v>
      </c>
      <c r="D18" s="172">
        <f>'6_Revenue Roy Detail'!D65</f>
        <v>0</v>
      </c>
      <c r="E18" s="172"/>
      <c r="F18" s="168">
        <f>'6_Revenue Roy Detail'!D66</f>
        <v>0</v>
      </c>
      <c r="G18" s="181">
        <f>G16+C18+D18</f>
        <v>0</v>
      </c>
      <c r="H18" s="31"/>
      <c r="I18" s="31"/>
      <c r="J18" s="11"/>
      <c r="K18" s="3"/>
      <c r="L18" s="2"/>
    </row>
    <row r="19" spans="2:12" ht="18.75" customHeight="1">
      <c r="B19" s="20" t="s">
        <v>10</v>
      </c>
      <c r="C19" s="172">
        <f>'6_Revenue Roy Detail'!E49</f>
        <v>0</v>
      </c>
      <c r="D19" s="172">
        <f>'6_Revenue Roy Detail'!E65</f>
        <v>0</v>
      </c>
      <c r="E19" s="172"/>
      <c r="F19" s="168">
        <f>'6_Revenue Roy Detail'!E66</f>
        <v>0</v>
      </c>
      <c r="G19" s="181">
        <f>G18+C19+D19</f>
        <v>0</v>
      </c>
      <c r="H19" s="31"/>
      <c r="I19" s="31"/>
      <c r="J19" s="11"/>
      <c r="K19" s="3"/>
      <c r="L19" s="2"/>
    </row>
    <row r="20" spans="2:12" ht="18.75" customHeight="1">
      <c r="B20" s="20" t="s">
        <v>11</v>
      </c>
      <c r="C20" s="172">
        <f>'6_Revenue Roy Detail'!F49</f>
        <v>0</v>
      </c>
      <c r="D20" s="172">
        <f>'6_Revenue Roy Detail'!F65</f>
        <v>0</v>
      </c>
      <c r="E20" s="172"/>
      <c r="F20" s="168">
        <f>'6_Revenue Roy Detail'!F66</f>
        <v>0</v>
      </c>
      <c r="G20" s="181">
        <f>G19+C20+D20</f>
        <v>0</v>
      </c>
      <c r="H20" s="31"/>
      <c r="I20" s="31"/>
      <c r="J20" s="11"/>
      <c r="K20" s="3"/>
      <c r="L20" s="2"/>
    </row>
    <row r="21" spans="2:12" ht="18.75" customHeight="1">
      <c r="B21" s="20" t="s">
        <v>12</v>
      </c>
      <c r="C21" s="172">
        <f>'6_Revenue Roy Detail'!G49</f>
        <v>0</v>
      </c>
      <c r="D21" s="172">
        <f>'6_Revenue Roy Detail'!G65</f>
        <v>0</v>
      </c>
      <c r="E21" s="172"/>
      <c r="F21" s="168">
        <f>'6_Revenue Roy Detail'!G66</f>
        <v>0</v>
      </c>
      <c r="G21" s="181">
        <f aca="true" t="shared" si="0" ref="G21:G28">G20+C21+D21</f>
        <v>0</v>
      </c>
      <c r="H21" s="31"/>
      <c r="I21" s="31"/>
      <c r="J21" s="11"/>
      <c r="K21" s="3"/>
      <c r="L21" s="2"/>
    </row>
    <row r="22" spans="2:12" ht="18.75" customHeight="1">
      <c r="B22" s="12" t="s">
        <v>13</v>
      </c>
      <c r="C22" s="172">
        <f>'6_Revenue Roy Detail'!H49</f>
        <v>0</v>
      </c>
      <c r="D22" s="172">
        <f>'6_Revenue Roy Detail'!H65</f>
        <v>0</v>
      </c>
      <c r="E22" s="172"/>
      <c r="F22" s="168">
        <f>'6_Revenue Roy Detail'!H66</f>
        <v>0</v>
      </c>
      <c r="G22" s="181">
        <f t="shared" si="0"/>
        <v>0</v>
      </c>
      <c r="H22" s="31"/>
      <c r="I22" s="31"/>
      <c r="J22" s="11"/>
      <c r="K22" s="3"/>
      <c r="L22" s="2"/>
    </row>
    <row r="23" spans="2:12" ht="18.75" customHeight="1">
      <c r="B23" s="20" t="s">
        <v>14</v>
      </c>
      <c r="C23" s="172">
        <f>'6_Revenue Roy Detail'!I49</f>
        <v>0</v>
      </c>
      <c r="D23" s="172">
        <f>'6_Revenue Roy Detail'!I65</f>
        <v>0</v>
      </c>
      <c r="E23" s="172"/>
      <c r="F23" s="168">
        <f>'6_Revenue Roy Detail'!I66</f>
        <v>0</v>
      </c>
      <c r="G23" s="181">
        <f t="shared" si="0"/>
        <v>0</v>
      </c>
      <c r="H23" s="31"/>
      <c r="I23" s="31"/>
      <c r="J23" s="11"/>
      <c r="K23" s="3"/>
      <c r="L23" s="2"/>
    </row>
    <row r="24" spans="2:12" ht="18.75" customHeight="1">
      <c r="B24" s="20" t="s">
        <v>15</v>
      </c>
      <c r="C24" s="172">
        <f>'6_Revenue Roy Detail'!J49</f>
        <v>0</v>
      </c>
      <c r="D24" s="172">
        <f>'6_Revenue Roy Detail'!J65</f>
        <v>0</v>
      </c>
      <c r="E24" s="172"/>
      <c r="F24" s="168">
        <f>'6_Revenue Roy Detail'!J66</f>
        <v>0</v>
      </c>
      <c r="G24" s="181">
        <f t="shared" si="0"/>
        <v>0</v>
      </c>
      <c r="H24" s="31"/>
      <c r="I24" s="31"/>
      <c r="J24" s="11"/>
      <c r="K24" s="3"/>
      <c r="L24" s="2"/>
    </row>
    <row r="25" spans="2:12" ht="18.75" customHeight="1">
      <c r="B25" s="20" t="s">
        <v>16</v>
      </c>
      <c r="C25" s="172">
        <f>'6_Revenue Roy Detail'!K49</f>
        <v>0</v>
      </c>
      <c r="D25" s="172">
        <f>'6_Revenue Roy Detail'!K65</f>
        <v>0</v>
      </c>
      <c r="E25" s="172"/>
      <c r="F25" s="168">
        <f>'6_Revenue Roy Detail'!K66</f>
        <v>0</v>
      </c>
      <c r="G25" s="181">
        <f t="shared" si="0"/>
        <v>0</v>
      </c>
      <c r="H25" s="31"/>
      <c r="I25" s="31"/>
      <c r="J25" s="11"/>
      <c r="K25" s="3"/>
      <c r="L25" s="2"/>
    </row>
    <row r="26" spans="2:12" ht="18.75" customHeight="1">
      <c r="B26" s="20" t="s">
        <v>17</v>
      </c>
      <c r="C26" s="172">
        <f>'6_Revenue Roy Detail'!L49</f>
        <v>0</v>
      </c>
      <c r="D26" s="172">
        <f>'6_Revenue Roy Detail'!L65</f>
        <v>0</v>
      </c>
      <c r="E26" s="172"/>
      <c r="F26" s="168">
        <f>'6_Revenue Roy Detail'!L66</f>
        <v>0</v>
      </c>
      <c r="G26" s="181">
        <f t="shared" si="0"/>
        <v>0</v>
      </c>
      <c r="H26" s="31"/>
      <c r="I26" s="31"/>
      <c r="J26" s="11"/>
      <c r="K26" s="3"/>
      <c r="L26" s="2"/>
    </row>
    <row r="27" spans="2:12" ht="18.75" customHeight="1">
      <c r="B27" s="20" t="s">
        <v>18</v>
      </c>
      <c r="C27" s="172">
        <f>'6_Revenue Roy Detail'!M49</f>
        <v>0</v>
      </c>
      <c r="D27" s="172">
        <f>'6_Revenue Roy Detail'!M65</f>
        <v>0</v>
      </c>
      <c r="E27" s="172"/>
      <c r="F27" s="168">
        <f>'6_Revenue Roy Detail'!M66</f>
        <v>0</v>
      </c>
      <c r="G27" s="181">
        <f t="shared" si="0"/>
        <v>0</v>
      </c>
      <c r="H27" s="31"/>
      <c r="I27" s="31"/>
      <c r="J27" s="11"/>
      <c r="K27" s="3"/>
      <c r="L27" s="2"/>
    </row>
    <row r="28" spans="2:12" ht="18.75" customHeight="1">
      <c r="B28" s="20" t="s">
        <v>19</v>
      </c>
      <c r="C28" s="172">
        <f>'6_Revenue Roy Detail'!N49</f>
        <v>0</v>
      </c>
      <c r="D28" s="172">
        <f>'6_Revenue Roy Detail'!N65</f>
        <v>0</v>
      </c>
      <c r="E28" s="172"/>
      <c r="F28" s="168">
        <f>'6_Revenue Roy Detail'!N66</f>
        <v>0</v>
      </c>
      <c r="G28" s="181">
        <f t="shared" si="0"/>
        <v>0</v>
      </c>
      <c r="H28" s="31"/>
      <c r="I28" s="31"/>
      <c r="J28" s="11"/>
      <c r="K28" s="3"/>
      <c r="L28" s="2"/>
    </row>
    <row r="29" spans="2:12" s="25" customFormat="1" ht="18.75" customHeight="1">
      <c r="B29" s="73" t="s">
        <v>20</v>
      </c>
      <c r="C29" s="290">
        <f>'6_Revenue Roy Detail'!O49</f>
        <v>0</v>
      </c>
      <c r="D29" s="290">
        <f>'6_Revenue Roy Detail'!O65</f>
        <v>0</v>
      </c>
      <c r="E29" s="290"/>
      <c r="F29" s="292">
        <f>'6_Revenue Roy Detail'!O66</f>
        <v>0</v>
      </c>
      <c r="G29" s="301">
        <f>G28+C29+D29</f>
        <v>0</v>
      </c>
      <c r="H29" s="282"/>
      <c r="I29" s="282"/>
      <c r="J29" s="283"/>
      <c r="K29" s="16"/>
      <c r="L29" s="15"/>
    </row>
    <row r="30" spans="2:12" ht="8.25" customHeight="1">
      <c r="B30" s="76"/>
      <c r="C30" s="172"/>
      <c r="D30" s="289"/>
      <c r="E30" s="289"/>
      <c r="F30" s="297"/>
      <c r="G30" s="297"/>
      <c r="H30" s="16"/>
      <c r="I30" s="16"/>
      <c r="J30" s="16"/>
      <c r="K30" s="16"/>
      <c r="L30" s="2"/>
    </row>
    <row r="31" spans="2:12" ht="15.75">
      <c r="B31" s="77" t="s">
        <v>21</v>
      </c>
      <c r="C31" s="302">
        <f>SUM(C18:C29)</f>
        <v>0</v>
      </c>
      <c r="D31" s="302">
        <f>SUM(D18:D29)</f>
        <v>0</v>
      </c>
      <c r="E31" s="293"/>
      <c r="F31" s="302">
        <f>SUM(F18:F29)</f>
        <v>0</v>
      </c>
      <c r="G31" s="302">
        <f>SUM(G18:G29)</f>
        <v>0</v>
      </c>
      <c r="H31" s="17"/>
      <c r="I31" s="17"/>
      <c r="J31" s="17"/>
      <c r="K31" s="34"/>
      <c r="L31" s="2"/>
    </row>
    <row r="32" spans="2:12" ht="17.25" customHeight="1">
      <c r="B32" s="76"/>
      <c r="C32" s="29" t="s">
        <v>46</v>
      </c>
      <c r="D32" s="29" t="s">
        <v>46</v>
      </c>
      <c r="E32" s="29"/>
      <c r="F32" s="29" t="s">
        <v>46</v>
      </c>
      <c r="G32" s="36" t="s">
        <v>58</v>
      </c>
      <c r="H32" s="14"/>
      <c r="I32" s="14"/>
      <c r="J32" s="14"/>
      <c r="K32" s="36"/>
      <c r="L32" s="2"/>
    </row>
    <row r="33" spans="2:12" ht="17.25" customHeight="1">
      <c r="B33" s="76"/>
      <c r="C33" s="29"/>
      <c r="D33" s="14"/>
      <c r="E33" s="29"/>
      <c r="F33" s="14"/>
      <c r="G33" s="14"/>
      <c r="H33" s="14"/>
      <c r="I33" s="14"/>
      <c r="J33" s="14"/>
      <c r="K33" s="14"/>
      <c r="L33" s="2"/>
    </row>
    <row r="34" spans="2:12" ht="17.25" customHeight="1">
      <c r="B34" s="74" t="s">
        <v>171</v>
      </c>
      <c r="C34" s="29"/>
      <c r="D34" s="14"/>
      <c r="E34" s="29"/>
      <c r="F34" s="14"/>
      <c r="G34" s="303">
        <f>C31+D31</f>
        <v>0</v>
      </c>
      <c r="H34" s="14"/>
      <c r="I34" s="14"/>
      <c r="J34" s="14"/>
      <c r="L34" s="15"/>
    </row>
    <row r="35" spans="2:12" ht="17.25" customHeight="1">
      <c r="B35" s="74"/>
      <c r="C35" s="29"/>
      <c r="D35" s="14"/>
      <c r="E35" s="29"/>
      <c r="F35" s="14"/>
      <c r="G35" s="297"/>
      <c r="H35" s="14"/>
      <c r="I35" s="14"/>
      <c r="J35" s="14"/>
      <c r="K35" s="14"/>
      <c r="L35" s="2"/>
    </row>
    <row r="36" spans="2:12" ht="17.25" customHeight="1">
      <c r="B36" s="74" t="s">
        <v>195</v>
      </c>
      <c r="C36" s="14"/>
      <c r="D36" s="18"/>
      <c r="E36" s="18"/>
      <c r="F36" s="18"/>
      <c r="G36" s="398">
        <f>G29</f>
        <v>0</v>
      </c>
      <c r="H36" s="18"/>
      <c r="I36" s="18"/>
      <c r="J36" s="18"/>
      <c r="L36" s="2"/>
    </row>
    <row r="37" spans="10:12" ht="11.25" customHeight="1">
      <c r="J37" s="2"/>
      <c r="K37" s="2"/>
      <c r="L37" s="2"/>
    </row>
    <row r="38" ht="18">
      <c r="B38" s="25" t="s">
        <v>200</v>
      </c>
    </row>
    <row r="39" ht="18">
      <c r="B39" s="25" t="s">
        <v>194</v>
      </c>
    </row>
    <row r="40" ht="18">
      <c r="B40" s="261" t="s">
        <v>196</v>
      </c>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59" r:id="rId4"/>
  <headerFooter>
    <oddHeader>&amp;L&amp;G</oddHeader>
    <oddFooter>&amp;CAlberta Energy&amp;R&amp;9&amp;P/&amp;N</oddFooter>
  </headerFooter>
  <legacyDrawing r:id="rId2"/>
  <legacyDrawingHF r:id="rId3"/>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R75"/>
  <sheetViews>
    <sheetView showGridLines="0" defaultGridColor="0" zoomScale="75" zoomScaleNormal="75" colorId="22" workbookViewId="0" topLeftCell="A1">
      <selection activeCell="G11" sqref="G11"/>
    </sheetView>
  </sheetViews>
  <sheetFormatPr defaultColWidth="9.6640625" defaultRowHeight="15"/>
  <cols>
    <col min="1" max="1" width="30.5546875" style="60" customWidth="1"/>
    <col min="2" max="2" width="14.6640625" style="60" customWidth="1"/>
    <col min="3" max="3" width="2.10546875" style="60" customWidth="1"/>
    <col min="4" max="4" width="17.6640625" style="60" customWidth="1"/>
    <col min="5" max="15" width="12.3359375" style="60" customWidth="1"/>
    <col min="16" max="16" width="1.33203125" style="60" customWidth="1"/>
    <col min="17" max="17" width="17.5546875" style="60" customWidth="1"/>
    <col min="18" max="16384" width="9.6640625" style="60" customWidth="1"/>
  </cols>
  <sheetData>
    <row r="1" spans="1:17" s="145" customFormat="1" ht="34.5" customHeight="1" thickTop="1">
      <c r="A1" s="54" t="s">
        <v>82</v>
      </c>
      <c r="B1" s="55" t="s">
        <v>142</v>
      </c>
      <c r="C1" s="55"/>
      <c r="D1" s="55"/>
      <c r="E1" s="55"/>
      <c r="F1" s="55"/>
      <c r="G1" s="55"/>
      <c r="H1" s="55"/>
      <c r="I1" s="55"/>
      <c r="J1" s="55"/>
      <c r="K1" s="55"/>
      <c r="L1" s="55"/>
      <c r="M1" s="55"/>
      <c r="N1" s="55"/>
      <c r="O1" s="55"/>
      <c r="P1" s="55"/>
      <c r="Q1" s="184" t="s">
        <v>143</v>
      </c>
    </row>
    <row r="2" spans="1:17" s="189" customFormat="1" ht="15.75">
      <c r="A2" s="185"/>
      <c r="B2" s="192" t="s">
        <v>130</v>
      </c>
      <c r="C2" s="173"/>
      <c r="D2" s="193" t="str">
        <f>'1_Stmt Req'!E7</f>
        <v>CSR###</v>
      </c>
      <c r="E2" s="182"/>
      <c r="F2" s="194" t="s">
        <v>33</v>
      </c>
      <c r="G2" s="193" t="str">
        <f>'1_Stmt Req'!H7</f>
        <v>Name of the Project</v>
      </c>
      <c r="H2" s="195"/>
      <c r="I2" s="186"/>
      <c r="J2" s="186"/>
      <c r="K2" s="186"/>
      <c r="L2" s="186"/>
      <c r="M2" s="186"/>
      <c r="N2" s="186"/>
      <c r="O2" s="187"/>
      <c r="P2" s="188"/>
      <c r="Q2" s="196" t="s">
        <v>132</v>
      </c>
    </row>
    <row r="3" spans="1:18" s="189" customFormat="1" ht="15.75">
      <c r="A3" s="190" t="s">
        <v>135</v>
      </c>
      <c r="B3" s="192" t="s">
        <v>36</v>
      </c>
      <c r="C3" s="173"/>
      <c r="D3" s="249" t="str">
        <f>'1_Stmt Req'!E11</f>
        <v>yyyy/mm/dd</v>
      </c>
      <c r="E3" s="194" t="s">
        <v>37</v>
      </c>
      <c r="F3" s="249" t="str">
        <f>'1_Stmt Req'!G11</f>
        <v>yyyy/mm/dd</v>
      </c>
      <c r="G3" s="186"/>
      <c r="H3" s="186"/>
      <c r="I3" s="186"/>
      <c r="J3" s="186"/>
      <c r="K3" s="186"/>
      <c r="L3" s="186"/>
      <c r="M3" s="186"/>
      <c r="N3" s="186"/>
      <c r="O3" s="186"/>
      <c r="P3" s="197" t="s">
        <v>133</v>
      </c>
      <c r="Q3" s="262" t="str">
        <f>ADMIN!B2</f>
        <v>CA_EOP_PRE_2009</v>
      </c>
      <c r="R3" s="198"/>
    </row>
    <row r="4" spans="1:18" s="189" customFormat="1" ht="16.5" thickBot="1">
      <c r="A4" s="191"/>
      <c r="B4" s="220"/>
      <c r="C4" s="221"/>
      <c r="D4" s="222"/>
      <c r="E4" s="186"/>
      <c r="F4" s="186"/>
      <c r="G4" s="186"/>
      <c r="H4" s="186"/>
      <c r="I4" s="186"/>
      <c r="J4" s="186"/>
      <c r="K4" s="186"/>
      <c r="L4" s="186"/>
      <c r="M4" s="197"/>
      <c r="N4" s="199"/>
      <c r="O4" s="186"/>
      <c r="P4" s="197" t="s">
        <v>150</v>
      </c>
      <c r="Q4" s="263">
        <f>ADMIN!B3</f>
        <v>1</v>
      </c>
      <c r="R4" s="200"/>
    </row>
    <row r="5" spans="1:17" ht="15.75" thickTop="1">
      <c r="A5" s="94" t="s">
        <v>93</v>
      </c>
      <c r="B5" s="43"/>
      <c r="C5" s="43"/>
      <c r="D5" s="37" t="s">
        <v>60</v>
      </c>
      <c r="E5" s="38" t="s">
        <v>61</v>
      </c>
      <c r="F5" s="38" t="s">
        <v>62</v>
      </c>
      <c r="G5" s="38" t="s">
        <v>63</v>
      </c>
      <c r="H5" s="38" t="s">
        <v>64</v>
      </c>
      <c r="I5" s="38" t="s">
        <v>65</v>
      </c>
      <c r="J5" s="38" t="s">
        <v>66</v>
      </c>
      <c r="K5" s="38" t="s">
        <v>67</v>
      </c>
      <c r="L5" s="38" t="s">
        <v>68</v>
      </c>
      <c r="M5" s="38" t="s">
        <v>69</v>
      </c>
      <c r="N5" s="38" t="s">
        <v>70</v>
      </c>
      <c r="O5" s="38" t="s">
        <v>71</v>
      </c>
      <c r="P5" s="39"/>
      <c r="Q5" s="40" t="s">
        <v>6</v>
      </c>
    </row>
    <row r="6" spans="1:17" ht="16.5" thickBot="1">
      <c r="A6" s="95"/>
      <c r="B6" s="96"/>
      <c r="C6" s="96"/>
      <c r="D6" s="146"/>
      <c r="E6" s="147"/>
      <c r="F6" s="147"/>
      <c r="G6" s="147"/>
      <c r="H6" s="147"/>
      <c r="I6" s="147"/>
      <c r="J6" s="147"/>
      <c r="K6" s="147"/>
      <c r="L6" s="147"/>
      <c r="M6" s="147"/>
      <c r="N6" s="147"/>
      <c r="O6" s="147"/>
      <c r="P6" s="41"/>
      <c r="Q6" s="42"/>
    </row>
    <row r="7" spans="1:17" ht="15.75" thickTop="1">
      <c r="A7" s="97" t="s">
        <v>94</v>
      </c>
      <c r="B7" s="43"/>
      <c r="C7" s="43"/>
      <c r="D7" s="267"/>
      <c r="E7" s="267"/>
      <c r="F7" s="267"/>
      <c r="G7" s="267"/>
      <c r="H7" s="267"/>
      <c r="I7" s="267"/>
      <c r="J7" s="267"/>
      <c r="K7" s="267"/>
      <c r="L7" s="267"/>
      <c r="M7" s="267"/>
      <c r="N7" s="267"/>
      <c r="O7" s="268"/>
      <c r="P7" s="43"/>
      <c r="Q7" s="44"/>
    </row>
    <row r="8" spans="1:17" s="148" customFormat="1" ht="15.75" thickBot="1">
      <c r="A8" s="216" t="s">
        <v>155</v>
      </c>
      <c r="B8" s="98"/>
      <c r="C8" s="98"/>
      <c r="D8" s="318">
        <v>0</v>
      </c>
      <c r="E8" s="318">
        <v>0</v>
      </c>
      <c r="F8" s="318">
        <v>0</v>
      </c>
      <c r="G8" s="318">
        <v>0</v>
      </c>
      <c r="H8" s="318">
        <v>0</v>
      </c>
      <c r="I8" s="318">
        <v>0</v>
      </c>
      <c r="J8" s="318">
        <v>0</v>
      </c>
      <c r="K8" s="318">
        <v>0</v>
      </c>
      <c r="L8" s="318">
        <v>0</v>
      </c>
      <c r="M8" s="318">
        <v>0</v>
      </c>
      <c r="N8" s="318">
        <v>0</v>
      </c>
      <c r="O8" s="319">
        <v>0</v>
      </c>
      <c r="P8" s="320"/>
      <c r="Q8" s="321">
        <f aca="true" t="shared" si="0" ref="Q8:Q15">SUM(D8:O8)</f>
        <v>0</v>
      </c>
    </row>
    <row r="9" spans="1:17" s="148" customFormat="1" ht="15.75" thickTop="1">
      <c r="A9" s="217" t="s">
        <v>156</v>
      </c>
      <c r="B9" s="99"/>
      <c r="C9" s="100"/>
      <c r="D9" s="322">
        <v>0</v>
      </c>
      <c r="E9" s="322">
        <v>0</v>
      </c>
      <c r="F9" s="322">
        <v>0</v>
      </c>
      <c r="G9" s="322">
        <v>0</v>
      </c>
      <c r="H9" s="322">
        <v>0</v>
      </c>
      <c r="I9" s="322">
        <v>0</v>
      </c>
      <c r="J9" s="322">
        <v>0</v>
      </c>
      <c r="K9" s="322">
        <v>0</v>
      </c>
      <c r="L9" s="322">
        <v>0</v>
      </c>
      <c r="M9" s="322">
        <v>0</v>
      </c>
      <c r="N9" s="322">
        <v>0</v>
      </c>
      <c r="O9" s="323">
        <v>0</v>
      </c>
      <c r="P9" s="324"/>
      <c r="Q9" s="325">
        <f t="shared" si="0"/>
        <v>0</v>
      </c>
    </row>
    <row r="10" spans="1:17" s="148" customFormat="1" ht="15">
      <c r="A10" s="217" t="s">
        <v>157</v>
      </c>
      <c r="B10" s="99"/>
      <c r="C10" s="100"/>
      <c r="D10" s="322">
        <v>0</v>
      </c>
      <c r="E10" s="322">
        <v>0</v>
      </c>
      <c r="F10" s="322">
        <v>0</v>
      </c>
      <c r="G10" s="322">
        <v>0</v>
      </c>
      <c r="H10" s="322">
        <v>0</v>
      </c>
      <c r="I10" s="322">
        <v>0</v>
      </c>
      <c r="J10" s="322">
        <v>0</v>
      </c>
      <c r="K10" s="322">
        <v>0</v>
      </c>
      <c r="L10" s="322">
        <v>0</v>
      </c>
      <c r="M10" s="322">
        <v>0</v>
      </c>
      <c r="N10" s="322">
        <v>0</v>
      </c>
      <c r="O10" s="323">
        <v>0</v>
      </c>
      <c r="P10" s="324"/>
      <c r="Q10" s="325">
        <f t="shared" si="0"/>
        <v>0</v>
      </c>
    </row>
    <row r="11" spans="1:17" s="148" customFormat="1" ht="15.75" thickBot="1">
      <c r="A11" s="216" t="s">
        <v>169</v>
      </c>
      <c r="B11" s="98"/>
      <c r="C11" s="101"/>
      <c r="D11" s="326">
        <v>0</v>
      </c>
      <c r="E11" s="318">
        <v>0</v>
      </c>
      <c r="F11" s="318">
        <v>0</v>
      </c>
      <c r="G11" s="318">
        <v>0</v>
      </c>
      <c r="H11" s="318">
        <v>0</v>
      </c>
      <c r="I11" s="318">
        <v>0</v>
      </c>
      <c r="J11" s="318">
        <v>0</v>
      </c>
      <c r="K11" s="318">
        <v>0</v>
      </c>
      <c r="L11" s="318">
        <v>0</v>
      </c>
      <c r="M11" s="318">
        <v>0</v>
      </c>
      <c r="N11" s="318">
        <v>0</v>
      </c>
      <c r="O11" s="319">
        <v>0</v>
      </c>
      <c r="P11" s="320"/>
      <c r="Q11" s="321">
        <f t="shared" si="0"/>
        <v>0</v>
      </c>
    </row>
    <row r="12" spans="1:17" s="149" customFormat="1" ht="15.75" thickTop="1">
      <c r="A12" s="124" t="s">
        <v>158</v>
      </c>
      <c r="B12" s="102"/>
      <c r="C12" s="103"/>
      <c r="D12" s="327">
        <v>0</v>
      </c>
      <c r="E12" s="322">
        <v>0</v>
      </c>
      <c r="F12" s="322">
        <v>0</v>
      </c>
      <c r="G12" s="322">
        <v>0</v>
      </c>
      <c r="H12" s="322">
        <v>0</v>
      </c>
      <c r="I12" s="322">
        <v>0</v>
      </c>
      <c r="J12" s="322">
        <v>0</v>
      </c>
      <c r="K12" s="322">
        <v>0</v>
      </c>
      <c r="L12" s="322">
        <v>0</v>
      </c>
      <c r="M12" s="322">
        <v>0</v>
      </c>
      <c r="N12" s="322">
        <v>0</v>
      </c>
      <c r="O12" s="323">
        <v>0</v>
      </c>
      <c r="P12" s="328"/>
      <c r="Q12" s="329">
        <f t="shared" si="0"/>
        <v>0</v>
      </c>
    </row>
    <row r="13" spans="1:17" s="148" customFormat="1" ht="15">
      <c r="A13" s="124" t="s">
        <v>159</v>
      </c>
      <c r="B13" s="99"/>
      <c r="C13" s="100"/>
      <c r="D13" s="327">
        <v>0</v>
      </c>
      <c r="E13" s="322">
        <v>0</v>
      </c>
      <c r="F13" s="322">
        <v>0</v>
      </c>
      <c r="G13" s="322">
        <v>0</v>
      </c>
      <c r="H13" s="322">
        <v>0</v>
      </c>
      <c r="I13" s="322">
        <v>0</v>
      </c>
      <c r="J13" s="322">
        <v>0</v>
      </c>
      <c r="K13" s="322">
        <v>0</v>
      </c>
      <c r="L13" s="322">
        <v>0</v>
      </c>
      <c r="M13" s="322">
        <v>0</v>
      </c>
      <c r="N13" s="322">
        <v>0</v>
      </c>
      <c r="O13" s="323">
        <v>0</v>
      </c>
      <c r="P13" s="324"/>
      <c r="Q13" s="330">
        <f t="shared" si="0"/>
        <v>0</v>
      </c>
    </row>
    <row r="14" spans="1:17" s="148" customFormat="1" ht="15.75" thickBot="1">
      <c r="A14" s="218" t="s">
        <v>95</v>
      </c>
      <c r="B14" s="104"/>
      <c r="C14" s="101"/>
      <c r="D14" s="326">
        <v>0</v>
      </c>
      <c r="E14" s="318">
        <v>0</v>
      </c>
      <c r="F14" s="318">
        <v>0</v>
      </c>
      <c r="G14" s="318">
        <v>0</v>
      </c>
      <c r="H14" s="318">
        <v>0</v>
      </c>
      <c r="I14" s="318">
        <v>0</v>
      </c>
      <c r="J14" s="318">
        <v>0</v>
      </c>
      <c r="K14" s="318">
        <v>0</v>
      </c>
      <c r="L14" s="318">
        <v>0</v>
      </c>
      <c r="M14" s="318">
        <v>0</v>
      </c>
      <c r="N14" s="318">
        <v>0</v>
      </c>
      <c r="O14" s="319">
        <v>0</v>
      </c>
      <c r="P14" s="331"/>
      <c r="Q14" s="332">
        <f t="shared" si="0"/>
        <v>0</v>
      </c>
    </row>
    <row r="15" spans="1:17" s="148" customFormat="1" ht="15.75" thickTop="1">
      <c r="A15" s="124" t="s">
        <v>96</v>
      </c>
      <c r="B15" s="105"/>
      <c r="C15" s="99"/>
      <c r="D15" s="304">
        <v>0</v>
      </c>
      <c r="E15" s="304">
        <v>0</v>
      </c>
      <c r="F15" s="304">
        <v>0</v>
      </c>
      <c r="G15" s="304">
        <v>0</v>
      </c>
      <c r="H15" s="304">
        <v>0</v>
      </c>
      <c r="I15" s="304">
        <v>0</v>
      </c>
      <c r="J15" s="304">
        <v>0</v>
      </c>
      <c r="K15" s="304">
        <v>0</v>
      </c>
      <c r="L15" s="304">
        <v>0</v>
      </c>
      <c r="M15" s="304">
        <v>0</v>
      </c>
      <c r="N15" s="304">
        <v>0</v>
      </c>
      <c r="O15" s="305">
        <v>0</v>
      </c>
      <c r="P15" s="306"/>
      <c r="Q15" s="307">
        <f t="shared" si="0"/>
        <v>0</v>
      </c>
    </row>
    <row r="16" spans="1:17" s="148" customFormat="1" ht="15">
      <c r="A16" s="124" t="s">
        <v>97</v>
      </c>
      <c r="B16" s="105"/>
      <c r="C16" s="99"/>
      <c r="D16" s="304">
        <v>0</v>
      </c>
      <c r="E16" s="304">
        <v>0</v>
      </c>
      <c r="F16" s="304">
        <v>0</v>
      </c>
      <c r="G16" s="304">
        <v>0</v>
      </c>
      <c r="H16" s="304">
        <v>0</v>
      </c>
      <c r="I16" s="304">
        <v>0</v>
      </c>
      <c r="J16" s="304">
        <v>0</v>
      </c>
      <c r="K16" s="304">
        <v>0</v>
      </c>
      <c r="L16" s="304">
        <v>0</v>
      </c>
      <c r="M16" s="304">
        <v>0</v>
      </c>
      <c r="N16" s="304">
        <v>0</v>
      </c>
      <c r="O16" s="305">
        <v>0</v>
      </c>
      <c r="P16" s="306"/>
      <c r="Q16" s="307">
        <f>SUM(D16:O16)</f>
        <v>0</v>
      </c>
    </row>
    <row r="17" spans="1:17" s="148" customFormat="1" ht="15.75" thickBot="1">
      <c r="A17" s="218" t="s">
        <v>98</v>
      </c>
      <c r="B17" s="104"/>
      <c r="C17" s="98"/>
      <c r="D17" s="308">
        <v>0</v>
      </c>
      <c r="E17" s="311">
        <v>0</v>
      </c>
      <c r="F17" s="311">
        <v>0</v>
      </c>
      <c r="G17" s="311">
        <v>0</v>
      </c>
      <c r="H17" s="311">
        <v>0</v>
      </c>
      <c r="I17" s="311">
        <v>0</v>
      </c>
      <c r="J17" s="311">
        <v>0</v>
      </c>
      <c r="K17" s="311">
        <v>0</v>
      </c>
      <c r="L17" s="311">
        <v>0</v>
      </c>
      <c r="M17" s="311">
        <v>0</v>
      </c>
      <c r="N17" s="311">
        <v>0</v>
      </c>
      <c r="O17" s="312">
        <v>0</v>
      </c>
      <c r="P17" s="309"/>
      <c r="Q17" s="310">
        <f>SUM(D17:O17)</f>
        <v>0</v>
      </c>
    </row>
    <row r="18" spans="1:17" s="148" customFormat="1" ht="15.75" thickTop="1">
      <c r="A18" s="124" t="s">
        <v>99</v>
      </c>
      <c r="B18" s="105"/>
      <c r="C18" s="99"/>
      <c r="D18" s="304">
        <v>0</v>
      </c>
      <c r="E18" s="304">
        <v>0</v>
      </c>
      <c r="F18" s="304">
        <v>0</v>
      </c>
      <c r="G18" s="304">
        <v>0</v>
      </c>
      <c r="H18" s="304">
        <v>0</v>
      </c>
      <c r="I18" s="304">
        <v>0</v>
      </c>
      <c r="J18" s="304">
        <v>0</v>
      </c>
      <c r="K18" s="304">
        <v>0</v>
      </c>
      <c r="L18" s="304">
        <v>0</v>
      </c>
      <c r="M18" s="304">
        <v>0</v>
      </c>
      <c r="N18" s="304">
        <v>0</v>
      </c>
      <c r="O18" s="305">
        <v>0</v>
      </c>
      <c r="P18" s="306"/>
      <c r="Q18" s="307">
        <f>SUM(D18:O18)</f>
        <v>0</v>
      </c>
    </row>
    <row r="19" spans="1:17" s="148" customFormat="1" ht="15">
      <c r="A19" s="124" t="s">
        <v>100</v>
      </c>
      <c r="B19" s="105"/>
      <c r="C19" s="99"/>
      <c r="D19" s="304">
        <v>0</v>
      </c>
      <c r="E19" s="304">
        <v>0</v>
      </c>
      <c r="F19" s="304">
        <v>0</v>
      </c>
      <c r="G19" s="304">
        <v>0</v>
      </c>
      <c r="H19" s="304">
        <v>0</v>
      </c>
      <c r="I19" s="304">
        <v>0</v>
      </c>
      <c r="J19" s="304">
        <v>0</v>
      </c>
      <c r="K19" s="304">
        <v>0</v>
      </c>
      <c r="L19" s="304">
        <v>0</v>
      </c>
      <c r="M19" s="304">
        <v>0</v>
      </c>
      <c r="N19" s="304">
        <v>0</v>
      </c>
      <c r="O19" s="305">
        <v>0</v>
      </c>
      <c r="P19" s="306"/>
      <c r="Q19" s="307">
        <f>SUM(D19:O19)</f>
        <v>0</v>
      </c>
    </row>
    <row r="20" spans="1:17" s="148" customFormat="1" ht="15.75" thickBot="1">
      <c r="A20" s="218" t="s">
        <v>101</v>
      </c>
      <c r="B20" s="104"/>
      <c r="C20" s="98"/>
      <c r="D20" s="311">
        <v>0</v>
      </c>
      <c r="E20" s="311">
        <v>0</v>
      </c>
      <c r="F20" s="311">
        <v>0</v>
      </c>
      <c r="G20" s="311">
        <v>0</v>
      </c>
      <c r="H20" s="311">
        <v>0</v>
      </c>
      <c r="I20" s="311">
        <v>0</v>
      </c>
      <c r="J20" s="311">
        <v>0</v>
      </c>
      <c r="K20" s="311">
        <v>0</v>
      </c>
      <c r="L20" s="311">
        <v>0</v>
      </c>
      <c r="M20" s="311">
        <v>0</v>
      </c>
      <c r="N20" s="311">
        <v>0</v>
      </c>
      <c r="O20" s="312">
        <v>0</v>
      </c>
      <c r="P20" s="309"/>
      <c r="Q20" s="310">
        <f>SUM(D20:O20)</f>
        <v>0</v>
      </c>
    </row>
    <row r="21" spans="1:17" s="148" customFormat="1" ht="15.75" thickTop="1">
      <c r="A21" s="97" t="s">
        <v>102</v>
      </c>
      <c r="B21" s="105"/>
      <c r="C21" s="99"/>
      <c r="D21" s="88"/>
      <c r="E21" s="88"/>
      <c r="F21" s="88"/>
      <c r="G21" s="88"/>
      <c r="H21" s="88"/>
      <c r="I21" s="88"/>
      <c r="J21" s="88"/>
      <c r="K21" s="88"/>
      <c r="L21" s="88"/>
      <c r="M21" s="88"/>
      <c r="N21" s="88"/>
      <c r="O21" s="89"/>
      <c r="P21" s="49"/>
      <c r="Q21" s="45"/>
    </row>
    <row r="22" spans="1:17" s="148" customFormat="1" ht="15">
      <c r="A22" s="124" t="s">
        <v>167</v>
      </c>
      <c r="B22" s="105"/>
      <c r="C22" s="99"/>
      <c r="D22" s="322">
        <v>0</v>
      </c>
      <c r="E22" s="327">
        <v>0</v>
      </c>
      <c r="F22" s="327">
        <v>0</v>
      </c>
      <c r="G22" s="327">
        <v>0</v>
      </c>
      <c r="H22" s="327">
        <v>0</v>
      </c>
      <c r="I22" s="327">
        <v>0</v>
      </c>
      <c r="J22" s="327">
        <v>0</v>
      </c>
      <c r="K22" s="327">
        <v>0</v>
      </c>
      <c r="L22" s="327">
        <v>0</v>
      </c>
      <c r="M22" s="327">
        <v>0</v>
      </c>
      <c r="N22" s="327">
        <v>0</v>
      </c>
      <c r="O22" s="392">
        <v>0</v>
      </c>
      <c r="P22" s="333"/>
      <c r="Q22" s="334">
        <f aca="true" t="shared" si="1" ref="Q22:Q30">SUM(D22:O22)</f>
        <v>0</v>
      </c>
    </row>
    <row r="23" spans="1:17" s="148" customFormat="1" ht="15">
      <c r="A23" s="124" t="s">
        <v>160</v>
      </c>
      <c r="B23" s="105"/>
      <c r="C23" s="99"/>
      <c r="D23" s="322">
        <v>0</v>
      </c>
      <c r="E23" s="327">
        <v>0</v>
      </c>
      <c r="F23" s="327">
        <v>0</v>
      </c>
      <c r="G23" s="327">
        <v>0</v>
      </c>
      <c r="H23" s="327">
        <v>0</v>
      </c>
      <c r="I23" s="327">
        <v>0</v>
      </c>
      <c r="J23" s="327">
        <v>0</v>
      </c>
      <c r="K23" s="327">
        <v>0</v>
      </c>
      <c r="L23" s="327">
        <v>0</v>
      </c>
      <c r="M23" s="327">
        <v>0</v>
      </c>
      <c r="N23" s="327">
        <v>0</v>
      </c>
      <c r="O23" s="392">
        <v>0</v>
      </c>
      <c r="P23" s="333"/>
      <c r="Q23" s="334">
        <f t="shared" si="1"/>
        <v>0</v>
      </c>
    </row>
    <row r="24" spans="1:17" s="148" customFormat="1" ht="15">
      <c r="A24" s="124" t="s">
        <v>72</v>
      </c>
      <c r="B24" s="105"/>
      <c r="C24" s="99"/>
      <c r="D24" s="322">
        <v>0</v>
      </c>
      <c r="E24" s="327">
        <v>0</v>
      </c>
      <c r="F24" s="327">
        <v>0</v>
      </c>
      <c r="G24" s="327">
        <v>0</v>
      </c>
      <c r="H24" s="327">
        <v>0</v>
      </c>
      <c r="I24" s="327">
        <v>0</v>
      </c>
      <c r="J24" s="327">
        <v>0</v>
      </c>
      <c r="K24" s="327">
        <v>0</v>
      </c>
      <c r="L24" s="327">
        <v>0</v>
      </c>
      <c r="M24" s="327">
        <v>0</v>
      </c>
      <c r="N24" s="327">
        <v>0</v>
      </c>
      <c r="O24" s="392">
        <v>0</v>
      </c>
      <c r="P24" s="333"/>
      <c r="Q24" s="334">
        <f t="shared" si="1"/>
        <v>0</v>
      </c>
    </row>
    <row r="25" spans="1:17" s="148" customFormat="1" ht="15">
      <c r="A25" s="124" t="s">
        <v>73</v>
      </c>
      <c r="B25" s="105"/>
      <c r="C25" s="99"/>
      <c r="D25" s="304">
        <v>0</v>
      </c>
      <c r="E25" s="304">
        <v>0</v>
      </c>
      <c r="F25" s="304">
        <v>0</v>
      </c>
      <c r="G25" s="304">
        <v>0</v>
      </c>
      <c r="H25" s="304">
        <v>0</v>
      </c>
      <c r="I25" s="304">
        <v>0</v>
      </c>
      <c r="J25" s="304">
        <v>0</v>
      </c>
      <c r="K25" s="304">
        <v>0</v>
      </c>
      <c r="L25" s="304">
        <v>0</v>
      </c>
      <c r="M25" s="304">
        <v>0</v>
      </c>
      <c r="N25" s="304">
        <v>0</v>
      </c>
      <c r="O25" s="305">
        <v>0</v>
      </c>
      <c r="P25" s="313"/>
      <c r="Q25" s="307">
        <f t="shared" si="1"/>
        <v>0</v>
      </c>
    </row>
    <row r="26" spans="1:17" s="148" customFormat="1" ht="15">
      <c r="A26" s="124" t="s">
        <v>103</v>
      </c>
      <c r="B26" s="105"/>
      <c r="C26" s="99"/>
      <c r="D26" s="304">
        <v>0</v>
      </c>
      <c r="E26" s="304">
        <v>0</v>
      </c>
      <c r="F26" s="304">
        <v>0</v>
      </c>
      <c r="G26" s="304">
        <v>0</v>
      </c>
      <c r="H26" s="304">
        <v>0</v>
      </c>
      <c r="I26" s="304">
        <v>0</v>
      </c>
      <c r="J26" s="304">
        <v>0</v>
      </c>
      <c r="K26" s="304">
        <v>0</v>
      </c>
      <c r="L26" s="304">
        <v>0</v>
      </c>
      <c r="M26" s="304">
        <v>0</v>
      </c>
      <c r="N26" s="304">
        <v>0</v>
      </c>
      <c r="O26" s="305">
        <v>0</v>
      </c>
      <c r="P26" s="313"/>
      <c r="Q26" s="307">
        <f t="shared" si="1"/>
        <v>0</v>
      </c>
    </row>
    <row r="27" spans="1:17" s="148" customFormat="1" ht="15">
      <c r="A27" s="124" t="s">
        <v>74</v>
      </c>
      <c r="B27" s="105"/>
      <c r="C27" s="99"/>
      <c r="D27" s="304">
        <v>0</v>
      </c>
      <c r="E27" s="304">
        <v>0</v>
      </c>
      <c r="F27" s="304">
        <v>0</v>
      </c>
      <c r="G27" s="304">
        <v>0</v>
      </c>
      <c r="H27" s="304">
        <v>0</v>
      </c>
      <c r="I27" s="304">
        <v>0</v>
      </c>
      <c r="J27" s="304">
        <v>0</v>
      </c>
      <c r="K27" s="304">
        <v>0</v>
      </c>
      <c r="L27" s="304">
        <v>0</v>
      </c>
      <c r="M27" s="304">
        <v>0</v>
      </c>
      <c r="N27" s="304">
        <v>0</v>
      </c>
      <c r="O27" s="305">
        <v>0</v>
      </c>
      <c r="P27" s="313"/>
      <c r="Q27" s="307">
        <f t="shared" si="1"/>
        <v>0</v>
      </c>
    </row>
    <row r="28" spans="1:17" s="148" customFormat="1" ht="15">
      <c r="A28" s="124" t="s">
        <v>144</v>
      </c>
      <c r="B28" s="105"/>
      <c r="C28" s="99"/>
      <c r="D28" s="304">
        <v>0</v>
      </c>
      <c r="E28" s="304">
        <v>0</v>
      </c>
      <c r="F28" s="304">
        <v>0</v>
      </c>
      <c r="G28" s="304">
        <v>0</v>
      </c>
      <c r="H28" s="304">
        <v>0</v>
      </c>
      <c r="I28" s="304">
        <v>0</v>
      </c>
      <c r="J28" s="304">
        <v>0</v>
      </c>
      <c r="K28" s="304">
        <v>0</v>
      </c>
      <c r="L28" s="304">
        <v>0</v>
      </c>
      <c r="M28" s="304">
        <v>0</v>
      </c>
      <c r="N28" s="304">
        <v>0</v>
      </c>
      <c r="O28" s="305">
        <v>0</v>
      </c>
      <c r="P28" s="313"/>
      <c r="Q28" s="307">
        <f t="shared" si="1"/>
        <v>0</v>
      </c>
    </row>
    <row r="29" spans="1:17" s="148" customFormat="1" ht="15">
      <c r="A29" s="124" t="s">
        <v>145</v>
      </c>
      <c r="B29" s="105"/>
      <c r="C29" s="99"/>
      <c r="D29" s="304">
        <v>0</v>
      </c>
      <c r="E29" s="304">
        <v>0</v>
      </c>
      <c r="F29" s="304">
        <v>0</v>
      </c>
      <c r="G29" s="304">
        <v>0</v>
      </c>
      <c r="H29" s="304">
        <v>0</v>
      </c>
      <c r="I29" s="304">
        <v>0</v>
      </c>
      <c r="J29" s="304">
        <v>0</v>
      </c>
      <c r="K29" s="304">
        <v>0</v>
      </c>
      <c r="L29" s="304">
        <v>0</v>
      </c>
      <c r="M29" s="304">
        <v>0</v>
      </c>
      <c r="N29" s="304">
        <v>0</v>
      </c>
      <c r="O29" s="305">
        <v>0</v>
      </c>
      <c r="P29" s="313"/>
      <c r="Q29" s="307">
        <f t="shared" si="1"/>
        <v>0</v>
      </c>
    </row>
    <row r="30" spans="1:17" s="148" customFormat="1" ht="15.75" thickBot="1">
      <c r="A30" s="218" t="s">
        <v>146</v>
      </c>
      <c r="B30" s="105"/>
      <c r="C30" s="99"/>
      <c r="D30" s="311">
        <v>0</v>
      </c>
      <c r="E30" s="311">
        <v>0</v>
      </c>
      <c r="F30" s="311">
        <v>0</v>
      </c>
      <c r="G30" s="311">
        <v>0</v>
      </c>
      <c r="H30" s="311">
        <v>0</v>
      </c>
      <c r="I30" s="311">
        <v>0</v>
      </c>
      <c r="J30" s="311">
        <v>0</v>
      </c>
      <c r="K30" s="311">
        <v>0</v>
      </c>
      <c r="L30" s="311">
        <v>0</v>
      </c>
      <c r="M30" s="311">
        <v>0</v>
      </c>
      <c r="N30" s="311">
        <v>0</v>
      </c>
      <c r="O30" s="312">
        <v>0</v>
      </c>
      <c r="P30" s="314"/>
      <c r="Q30" s="310">
        <f t="shared" si="1"/>
        <v>0</v>
      </c>
    </row>
    <row r="31" spans="1:17" s="148" customFormat="1" ht="15.75" thickTop="1">
      <c r="A31" s="97" t="s">
        <v>75</v>
      </c>
      <c r="B31" s="106"/>
      <c r="C31" s="107"/>
      <c r="D31" s="46"/>
      <c r="E31" s="46"/>
      <c r="F31" s="46"/>
      <c r="G31" s="46"/>
      <c r="H31" s="46"/>
      <c r="I31" s="46"/>
      <c r="J31" s="46"/>
      <c r="K31" s="46"/>
      <c r="L31" s="46"/>
      <c r="M31" s="46"/>
      <c r="N31" s="46"/>
      <c r="O31" s="47"/>
      <c r="P31" s="48"/>
      <c r="Q31" s="144"/>
    </row>
    <row r="32" spans="1:17" s="148" customFormat="1" ht="15">
      <c r="A32" s="110" t="s">
        <v>166</v>
      </c>
      <c r="B32" s="105"/>
      <c r="C32" s="109"/>
      <c r="D32" s="335">
        <f aca="true" t="shared" si="2" ref="D32:O40">D12-D22</f>
        <v>0</v>
      </c>
      <c r="E32" s="335">
        <f t="shared" si="2"/>
        <v>0</v>
      </c>
      <c r="F32" s="335">
        <f t="shared" si="2"/>
        <v>0</v>
      </c>
      <c r="G32" s="335">
        <f t="shared" si="2"/>
        <v>0</v>
      </c>
      <c r="H32" s="335">
        <f t="shared" si="2"/>
        <v>0</v>
      </c>
      <c r="I32" s="335">
        <f t="shared" si="2"/>
        <v>0</v>
      </c>
      <c r="J32" s="335">
        <f t="shared" si="2"/>
        <v>0</v>
      </c>
      <c r="K32" s="335">
        <f t="shared" si="2"/>
        <v>0</v>
      </c>
      <c r="L32" s="335">
        <f t="shared" si="2"/>
        <v>0</v>
      </c>
      <c r="M32" s="335">
        <f t="shared" si="2"/>
        <v>0</v>
      </c>
      <c r="N32" s="335">
        <f t="shared" si="2"/>
        <v>0</v>
      </c>
      <c r="O32" s="336">
        <f t="shared" si="2"/>
        <v>0</v>
      </c>
      <c r="P32" s="333"/>
      <c r="Q32" s="325">
        <f>SUM(D32:O32)</f>
        <v>0</v>
      </c>
    </row>
    <row r="33" spans="1:17" s="148" customFormat="1" ht="15">
      <c r="A33" s="110" t="s">
        <v>104</v>
      </c>
      <c r="B33" s="105"/>
      <c r="C33" s="109"/>
      <c r="D33" s="335">
        <f t="shared" si="2"/>
        <v>0</v>
      </c>
      <c r="E33" s="335">
        <f t="shared" si="2"/>
        <v>0</v>
      </c>
      <c r="F33" s="335">
        <f t="shared" si="2"/>
        <v>0</v>
      </c>
      <c r="G33" s="335">
        <f t="shared" si="2"/>
        <v>0</v>
      </c>
      <c r="H33" s="335">
        <f t="shared" si="2"/>
        <v>0</v>
      </c>
      <c r="I33" s="335">
        <f t="shared" si="2"/>
        <v>0</v>
      </c>
      <c r="J33" s="335">
        <f t="shared" si="2"/>
        <v>0</v>
      </c>
      <c r="K33" s="335">
        <f t="shared" si="2"/>
        <v>0</v>
      </c>
      <c r="L33" s="335">
        <f t="shared" si="2"/>
        <v>0</v>
      </c>
      <c r="M33" s="335">
        <f t="shared" si="2"/>
        <v>0</v>
      </c>
      <c r="N33" s="335">
        <f t="shared" si="2"/>
        <v>0</v>
      </c>
      <c r="O33" s="336">
        <f t="shared" si="2"/>
        <v>0</v>
      </c>
      <c r="P33" s="333"/>
      <c r="Q33" s="325">
        <f aca="true" t="shared" si="3" ref="Q33:Q40">SUM(D33:O33)</f>
        <v>0</v>
      </c>
    </row>
    <row r="34" spans="1:17" s="148" customFormat="1" ht="15">
      <c r="A34" s="110" t="s">
        <v>76</v>
      </c>
      <c r="B34" s="105"/>
      <c r="C34" s="109"/>
      <c r="D34" s="335">
        <f t="shared" si="2"/>
        <v>0</v>
      </c>
      <c r="E34" s="335">
        <f t="shared" si="2"/>
        <v>0</v>
      </c>
      <c r="F34" s="335">
        <f t="shared" si="2"/>
        <v>0</v>
      </c>
      <c r="G34" s="335">
        <f t="shared" si="2"/>
        <v>0</v>
      </c>
      <c r="H34" s="335">
        <f t="shared" si="2"/>
        <v>0</v>
      </c>
      <c r="I34" s="335">
        <f t="shared" si="2"/>
        <v>0</v>
      </c>
      <c r="J34" s="335">
        <f t="shared" si="2"/>
        <v>0</v>
      </c>
      <c r="K34" s="335">
        <f t="shared" si="2"/>
        <v>0</v>
      </c>
      <c r="L34" s="335">
        <f t="shared" si="2"/>
        <v>0</v>
      </c>
      <c r="M34" s="335">
        <f t="shared" si="2"/>
        <v>0</v>
      </c>
      <c r="N34" s="335">
        <f t="shared" si="2"/>
        <v>0</v>
      </c>
      <c r="O34" s="336">
        <f t="shared" si="2"/>
        <v>0</v>
      </c>
      <c r="P34" s="333"/>
      <c r="Q34" s="325">
        <f t="shared" si="3"/>
        <v>0</v>
      </c>
    </row>
    <row r="35" spans="1:17" s="148" customFormat="1" ht="15">
      <c r="A35" s="110" t="s">
        <v>77</v>
      </c>
      <c r="B35" s="111"/>
      <c r="C35" s="112"/>
      <c r="D35" s="307">
        <f t="shared" si="2"/>
        <v>0</v>
      </c>
      <c r="E35" s="307">
        <f t="shared" si="2"/>
        <v>0</v>
      </c>
      <c r="F35" s="307">
        <f t="shared" si="2"/>
        <v>0</v>
      </c>
      <c r="G35" s="307">
        <f t="shared" si="2"/>
        <v>0</v>
      </c>
      <c r="H35" s="307">
        <f t="shared" si="2"/>
        <v>0</v>
      </c>
      <c r="I35" s="307">
        <f t="shared" si="2"/>
        <v>0</v>
      </c>
      <c r="J35" s="307">
        <f t="shared" si="2"/>
        <v>0</v>
      </c>
      <c r="K35" s="307">
        <f t="shared" si="2"/>
        <v>0</v>
      </c>
      <c r="L35" s="307">
        <f t="shared" si="2"/>
        <v>0</v>
      </c>
      <c r="M35" s="307">
        <f t="shared" si="2"/>
        <v>0</v>
      </c>
      <c r="N35" s="307">
        <f t="shared" si="2"/>
        <v>0</v>
      </c>
      <c r="O35" s="315">
        <f t="shared" si="2"/>
        <v>0</v>
      </c>
      <c r="P35" s="313"/>
      <c r="Q35" s="307">
        <f t="shared" si="3"/>
        <v>0</v>
      </c>
    </row>
    <row r="36" spans="1:17" s="148" customFormat="1" ht="15">
      <c r="A36" s="110" t="s">
        <v>105</v>
      </c>
      <c r="B36" s="111"/>
      <c r="C36" s="112"/>
      <c r="D36" s="307">
        <f t="shared" si="2"/>
        <v>0</v>
      </c>
      <c r="E36" s="307">
        <f t="shared" si="2"/>
        <v>0</v>
      </c>
      <c r="F36" s="307">
        <f t="shared" si="2"/>
        <v>0</v>
      </c>
      <c r="G36" s="307">
        <f t="shared" si="2"/>
        <v>0</v>
      </c>
      <c r="H36" s="307">
        <f t="shared" si="2"/>
        <v>0</v>
      </c>
      <c r="I36" s="307">
        <f t="shared" si="2"/>
        <v>0</v>
      </c>
      <c r="J36" s="307">
        <f t="shared" si="2"/>
        <v>0</v>
      </c>
      <c r="K36" s="307">
        <f t="shared" si="2"/>
        <v>0</v>
      </c>
      <c r="L36" s="307">
        <f t="shared" si="2"/>
        <v>0</v>
      </c>
      <c r="M36" s="307">
        <f t="shared" si="2"/>
        <v>0</v>
      </c>
      <c r="N36" s="307">
        <f t="shared" si="2"/>
        <v>0</v>
      </c>
      <c r="O36" s="315">
        <f t="shared" si="2"/>
        <v>0</v>
      </c>
      <c r="P36" s="306"/>
      <c r="Q36" s="307">
        <f t="shared" si="3"/>
        <v>0</v>
      </c>
    </row>
    <row r="37" spans="1:17" s="148" customFormat="1" ht="15">
      <c r="A37" s="110" t="s">
        <v>78</v>
      </c>
      <c r="B37" s="111"/>
      <c r="C37" s="112"/>
      <c r="D37" s="307">
        <f t="shared" si="2"/>
        <v>0</v>
      </c>
      <c r="E37" s="307">
        <f t="shared" si="2"/>
        <v>0</v>
      </c>
      <c r="F37" s="307">
        <f t="shared" si="2"/>
        <v>0</v>
      </c>
      <c r="G37" s="307">
        <f t="shared" si="2"/>
        <v>0</v>
      </c>
      <c r="H37" s="307">
        <f t="shared" si="2"/>
        <v>0</v>
      </c>
      <c r="I37" s="307">
        <f t="shared" si="2"/>
        <v>0</v>
      </c>
      <c r="J37" s="307">
        <f t="shared" si="2"/>
        <v>0</v>
      </c>
      <c r="K37" s="307">
        <f t="shared" si="2"/>
        <v>0</v>
      </c>
      <c r="L37" s="307">
        <f t="shared" si="2"/>
        <v>0</v>
      </c>
      <c r="M37" s="307">
        <f t="shared" si="2"/>
        <v>0</v>
      </c>
      <c r="N37" s="307">
        <f t="shared" si="2"/>
        <v>0</v>
      </c>
      <c r="O37" s="315">
        <f t="shared" si="2"/>
        <v>0</v>
      </c>
      <c r="P37" s="306"/>
      <c r="Q37" s="307">
        <f t="shared" si="3"/>
        <v>0</v>
      </c>
    </row>
    <row r="38" spans="1:17" ht="15">
      <c r="A38" s="110" t="s">
        <v>147</v>
      </c>
      <c r="B38" s="111"/>
      <c r="C38" s="112"/>
      <c r="D38" s="307">
        <f t="shared" si="2"/>
        <v>0</v>
      </c>
      <c r="E38" s="307">
        <f t="shared" si="2"/>
        <v>0</v>
      </c>
      <c r="F38" s="307">
        <f t="shared" si="2"/>
        <v>0</v>
      </c>
      <c r="G38" s="307">
        <f t="shared" si="2"/>
        <v>0</v>
      </c>
      <c r="H38" s="307">
        <f t="shared" si="2"/>
        <v>0</v>
      </c>
      <c r="I38" s="307">
        <f t="shared" si="2"/>
        <v>0</v>
      </c>
      <c r="J38" s="307">
        <f t="shared" si="2"/>
        <v>0</v>
      </c>
      <c r="K38" s="307">
        <f t="shared" si="2"/>
        <v>0</v>
      </c>
      <c r="L38" s="307">
        <f t="shared" si="2"/>
        <v>0</v>
      </c>
      <c r="M38" s="307">
        <f t="shared" si="2"/>
        <v>0</v>
      </c>
      <c r="N38" s="307">
        <f t="shared" si="2"/>
        <v>0</v>
      </c>
      <c r="O38" s="315">
        <f t="shared" si="2"/>
        <v>0</v>
      </c>
      <c r="P38" s="306"/>
      <c r="Q38" s="307">
        <f t="shared" si="3"/>
        <v>0</v>
      </c>
    </row>
    <row r="39" spans="1:17" s="150" customFormat="1" ht="15">
      <c r="A39" s="110" t="s">
        <v>149</v>
      </c>
      <c r="B39" s="111"/>
      <c r="C39" s="112"/>
      <c r="D39" s="307">
        <f t="shared" si="2"/>
        <v>0</v>
      </c>
      <c r="E39" s="307">
        <f t="shared" si="2"/>
        <v>0</v>
      </c>
      <c r="F39" s="307">
        <f t="shared" si="2"/>
        <v>0</v>
      </c>
      <c r="G39" s="307">
        <f t="shared" si="2"/>
        <v>0</v>
      </c>
      <c r="H39" s="307">
        <f t="shared" si="2"/>
        <v>0</v>
      </c>
      <c r="I39" s="307">
        <f t="shared" si="2"/>
        <v>0</v>
      </c>
      <c r="J39" s="307">
        <f t="shared" si="2"/>
        <v>0</v>
      </c>
      <c r="K39" s="307">
        <f t="shared" si="2"/>
        <v>0</v>
      </c>
      <c r="L39" s="307">
        <f t="shared" si="2"/>
        <v>0</v>
      </c>
      <c r="M39" s="307">
        <f t="shared" si="2"/>
        <v>0</v>
      </c>
      <c r="N39" s="307">
        <f t="shared" si="2"/>
        <v>0</v>
      </c>
      <c r="O39" s="315">
        <f t="shared" si="2"/>
        <v>0</v>
      </c>
      <c r="P39" s="306"/>
      <c r="Q39" s="307">
        <f t="shared" si="3"/>
        <v>0</v>
      </c>
    </row>
    <row r="40" spans="1:17" s="150" customFormat="1" ht="15.75" thickBot="1">
      <c r="A40" s="113" t="s">
        <v>148</v>
      </c>
      <c r="B40" s="114"/>
      <c r="C40" s="115"/>
      <c r="D40" s="316">
        <f t="shared" si="2"/>
        <v>0</v>
      </c>
      <c r="E40" s="316">
        <f t="shared" si="2"/>
        <v>0</v>
      </c>
      <c r="F40" s="316">
        <f t="shared" si="2"/>
        <v>0</v>
      </c>
      <c r="G40" s="316">
        <f t="shared" si="2"/>
        <v>0</v>
      </c>
      <c r="H40" s="316">
        <f t="shared" si="2"/>
        <v>0</v>
      </c>
      <c r="I40" s="316">
        <f t="shared" si="2"/>
        <v>0</v>
      </c>
      <c r="J40" s="316">
        <f t="shared" si="2"/>
        <v>0</v>
      </c>
      <c r="K40" s="316">
        <f t="shared" si="2"/>
        <v>0</v>
      </c>
      <c r="L40" s="316">
        <f t="shared" si="2"/>
        <v>0</v>
      </c>
      <c r="M40" s="316">
        <f t="shared" si="2"/>
        <v>0</v>
      </c>
      <c r="N40" s="316">
        <f t="shared" si="2"/>
        <v>0</v>
      </c>
      <c r="O40" s="317">
        <f t="shared" si="2"/>
        <v>0</v>
      </c>
      <c r="P40" s="309"/>
      <c r="Q40" s="310">
        <f t="shared" si="3"/>
        <v>0</v>
      </c>
    </row>
    <row r="41" spans="1:17" s="150" customFormat="1" ht="15.75" thickTop="1">
      <c r="A41" s="116" t="s">
        <v>79</v>
      </c>
      <c r="B41" s="117"/>
      <c r="C41" s="118"/>
      <c r="D41" s="285"/>
      <c r="E41" s="285"/>
      <c r="F41" s="285"/>
      <c r="G41" s="285"/>
      <c r="H41" s="285"/>
      <c r="I41" s="285"/>
      <c r="J41" s="285"/>
      <c r="K41" s="285"/>
      <c r="L41" s="285"/>
      <c r="M41" s="285"/>
      <c r="N41" s="285"/>
      <c r="O41" s="286"/>
      <c r="P41" s="287"/>
      <c r="Q41" s="288"/>
    </row>
    <row r="42" spans="1:17" s="150" customFormat="1" ht="15">
      <c r="A42" s="110" t="s">
        <v>106</v>
      </c>
      <c r="B42" s="119"/>
      <c r="C42" s="120"/>
      <c r="D42" s="307">
        <f aca="true" t="shared" si="4" ref="D42:O44">ROUND(IF(ISERR((D15-D18)/D12),0,((D15-D18)/D12)),2)</f>
        <v>0</v>
      </c>
      <c r="E42" s="307">
        <f t="shared" si="4"/>
        <v>0</v>
      </c>
      <c r="F42" s="307">
        <f t="shared" si="4"/>
        <v>0</v>
      </c>
      <c r="G42" s="307">
        <f t="shared" si="4"/>
        <v>0</v>
      </c>
      <c r="H42" s="307">
        <f t="shared" si="4"/>
        <v>0</v>
      </c>
      <c r="I42" s="307">
        <f t="shared" si="4"/>
        <v>0</v>
      </c>
      <c r="J42" s="307">
        <f t="shared" si="4"/>
        <v>0</v>
      </c>
      <c r="K42" s="307">
        <f t="shared" si="4"/>
        <v>0</v>
      </c>
      <c r="L42" s="307">
        <f t="shared" si="4"/>
        <v>0</v>
      </c>
      <c r="M42" s="307">
        <f t="shared" si="4"/>
        <v>0</v>
      </c>
      <c r="N42" s="307">
        <f t="shared" si="4"/>
        <v>0</v>
      </c>
      <c r="O42" s="315">
        <f t="shared" si="4"/>
        <v>0</v>
      </c>
      <c r="P42" s="337"/>
      <c r="Q42" s="307">
        <f>ROUND(IF(ISERR((Q15-Q18)/Q12),0,((Q15-Q18)/Q12)),2)</f>
        <v>0</v>
      </c>
    </row>
    <row r="43" spans="1:17" s="150" customFormat="1" ht="15">
      <c r="A43" s="110" t="s">
        <v>165</v>
      </c>
      <c r="B43" s="119"/>
      <c r="C43" s="120"/>
      <c r="D43" s="307">
        <f>ROUND(IF(ISERR((D16-D19)/D13),0,((D16-D19)/D13)),2)</f>
        <v>0</v>
      </c>
      <c r="E43" s="307">
        <f t="shared" si="4"/>
        <v>0</v>
      </c>
      <c r="F43" s="307">
        <f t="shared" si="4"/>
        <v>0</v>
      </c>
      <c r="G43" s="307">
        <f t="shared" si="4"/>
        <v>0</v>
      </c>
      <c r="H43" s="307">
        <f t="shared" si="4"/>
        <v>0</v>
      </c>
      <c r="I43" s="307">
        <f t="shared" si="4"/>
        <v>0</v>
      </c>
      <c r="J43" s="307">
        <f t="shared" si="4"/>
        <v>0</v>
      </c>
      <c r="K43" s="307">
        <f t="shared" si="4"/>
        <v>0</v>
      </c>
      <c r="L43" s="307">
        <f t="shared" si="4"/>
        <v>0</v>
      </c>
      <c r="M43" s="307">
        <f t="shared" si="4"/>
        <v>0</v>
      </c>
      <c r="N43" s="307">
        <f t="shared" si="4"/>
        <v>0</v>
      </c>
      <c r="O43" s="315">
        <f t="shared" si="4"/>
        <v>0</v>
      </c>
      <c r="P43" s="337"/>
      <c r="Q43" s="307">
        <f>ROUND(IF(ISERR((Q16-Q19)/Q13),0,((Q16-Q19)/Q13)),2)</f>
        <v>0</v>
      </c>
    </row>
    <row r="44" spans="1:17" s="150" customFormat="1" ht="15.75" thickBot="1">
      <c r="A44" s="110" t="s">
        <v>168</v>
      </c>
      <c r="B44" s="119"/>
      <c r="C44" s="120"/>
      <c r="D44" s="307">
        <f>ROUND(IF(ISERR((D17-D20)/D14),0,((D17-D20)/D14)),2)</f>
        <v>0</v>
      </c>
      <c r="E44" s="307">
        <f t="shared" si="4"/>
        <v>0</v>
      </c>
      <c r="F44" s="307">
        <f t="shared" si="4"/>
        <v>0</v>
      </c>
      <c r="G44" s="307">
        <f t="shared" si="4"/>
        <v>0</v>
      </c>
      <c r="H44" s="307">
        <f t="shared" si="4"/>
        <v>0</v>
      </c>
      <c r="I44" s="307">
        <f t="shared" si="4"/>
        <v>0</v>
      </c>
      <c r="J44" s="307">
        <f t="shared" si="4"/>
        <v>0</v>
      </c>
      <c r="K44" s="307">
        <f t="shared" si="4"/>
        <v>0</v>
      </c>
      <c r="L44" s="307">
        <f t="shared" si="4"/>
        <v>0</v>
      </c>
      <c r="M44" s="307">
        <f t="shared" si="4"/>
        <v>0</v>
      </c>
      <c r="N44" s="307">
        <f t="shared" si="4"/>
        <v>0</v>
      </c>
      <c r="O44" s="315">
        <f t="shared" si="4"/>
        <v>0</v>
      </c>
      <c r="P44" s="337"/>
      <c r="Q44" s="307">
        <f>ROUND(IF(ISERR((Q17-Q20)/Q14),0,((Q17-Q20)/Q14)),2)</f>
        <v>0</v>
      </c>
    </row>
    <row r="45" spans="1:17" s="150" customFormat="1" ht="15.75" thickTop="1">
      <c r="A45" s="50" t="s">
        <v>80</v>
      </c>
      <c r="B45" s="121"/>
      <c r="C45" s="51"/>
      <c r="D45" s="338"/>
      <c r="E45" s="339"/>
      <c r="F45" s="340"/>
      <c r="G45" s="338"/>
      <c r="H45" s="338"/>
      <c r="I45" s="338"/>
      <c r="J45" s="338"/>
      <c r="K45" s="338"/>
      <c r="L45" s="338"/>
      <c r="M45" s="338"/>
      <c r="N45" s="338"/>
      <c r="O45" s="341"/>
      <c r="P45" s="341"/>
      <c r="Q45" s="338"/>
    </row>
    <row r="46" spans="1:17" s="150" customFormat="1" ht="15">
      <c r="A46" s="122" t="s">
        <v>127</v>
      </c>
      <c r="B46" s="123"/>
      <c r="C46" s="108"/>
      <c r="D46" s="307">
        <f>D15-D18</f>
        <v>0</v>
      </c>
      <c r="E46" s="307">
        <f aca="true" t="shared" si="5" ref="E46:P46">E15-E18</f>
        <v>0</v>
      </c>
      <c r="F46" s="307">
        <f t="shared" si="5"/>
        <v>0</v>
      </c>
      <c r="G46" s="307">
        <f t="shared" si="5"/>
        <v>0</v>
      </c>
      <c r="H46" s="307">
        <f t="shared" si="5"/>
        <v>0</v>
      </c>
      <c r="I46" s="307">
        <f t="shared" si="5"/>
        <v>0</v>
      </c>
      <c r="J46" s="307">
        <f t="shared" si="5"/>
        <v>0</v>
      </c>
      <c r="K46" s="307">
        <f t="shared" si="5"/>
        <v>0</v>
      </c>
      <c r="L46" s="307">
        <f t="shared" si="5"/>
        <v>0</v>
      </c>
      <c r="M46" s="307">
        <f t="shared" si="5"/>
        <v>0</v>
      </c>
      <c r="N46" s="307">
        <f t="shared" si="5"/>
        <v>0</v>
      </c>
      <c r="O46" s="315">
        <f t="shared" si="5"/>
        <v>0</v>
      </c>
      <c r="P46" s="342">
        <f t="shared" si="5"/>
        <v>0</v>
      </c>
      <c r="Q46" s="307">
        <f>SUM(D46:O46)</f>
        <v>0</v>
      </c>
    </row>
    <row r="47" spans="1:17" s="150" customFormat="1" ht="15">
      <c r="A47" s="124" t="s">
        <v>128</v>
      </c>
      <c r="B47" s="125"/>
      <c r="C47" s="126"/>
      <c r="D47" s="307">
        <f>D16-D19</f>
        <v>0</v>
      </c>
      <c r="E47" s="307">
        <f aca="true" t="shared" si="6" ref="E47:O47">E16-E19</f>
        <v>0</v>
      </c>
      <c r="F47" s="307">
        <f t="shared" si="6"/>
        <v>0</v>
      </c>
      <c r="G47" s="307">
        <f t="shared" si="6"/>
        <v>0</v>
      </c>
      <c r="H47" s="307">
        <f t="shared" si="6"/>
        <v>0</v>
      </c>
      <c r="I47" s="307">
        <f t="shared" si="6"/>
        <v>0</v>
      </c>
      <c r="J47" s="307">
        <f t="shared" si="6"/>
        <v>0</v>
      </c>
      <c r="K47" s="307">
        <f t="shared" si="6"/>
        <v>0</v>
      </c>
      <c r="L47" s="307">
        <f t="shared" si="6"/>
        <v>0</v>
      </c>
      <c r="M47" s="307">
        <f t="shared" si="6"/>
        <v>0</v>
      </c>
      <c r="N47" s="307">
        <f t="shared" si="6"/>
        <v>0</v>
      </c>
      <c r="O47" s="315">
        <f t="shared" si="6"/>
        <v>0</v>
      </c>
      <c r="P47" s="342"/>
      <c r="Q47" s="307">
        <f>SUM(D47:O47)</f>
        <v>0</v>
      </c>
    </row>
    <row r="48" spans="1:17" s="150" customFormat="1" ht="15">
      <c r="A48" s="124" t="s">
        <v>129</v>
      </c>
      <c r="B48" s="125"/>
      <c r="C48" s="126"/>
      <c r="D48" s="307">
        <f>D17-D20</f>
        <v>0</v>
      </c>
      <c r="E48" s="307">
        <f aca="true" t="shared" si="7" ref="E48:O48">E17-E20</f>
        <v>0</v>
      </c>
      <c r="F48" s="307">
        <f t="shared" si="7"/>
        <v>0</v>
      </c>
      <c r="G48" s="307">
        <f t="shared" si="7"/>
        <v>0</v>
      </c>
      <c r="H48" s="307">
        <f t="shared" si="7"/>
        <v>0</v>
      </c>
      <c r="I48" s="307">
        <f t="shared" si="7"/>
        <v>0</v>
      </c>
      <c r="J48" s="307">
        <f t="shared" si="7"/>
        <v>0</v>
      </c>
      <c r="K48" s="307">
        <f t="shared" si="7"/>
        <v>0</v>
      </c>
      <c r="L48" s="307">
        <f t="shared" si="7"/>
        <v>0</v>
      </c>
      <c r="M48" s="307">
        <f t="shared" si="7"/>
        <v>0</v>
      </c>
      <c r="N48" s="307">
        <f t="shared" si="7"/>
        <v>0</v>
      </c>
      <c r="O48" s="315">
        <f t="shared" si="7"/>
        <v>0</v>
      </c>
      <c r="P48" s="342"/>
      <c r="Q48" s="307">
        <f>SUM(D48:O48)</f>
        <v>0</v>
      </c>
    </row>
    <row r="49" spans="1:17" s="150" customFormat="1" ht="15.75" thickBot="1">
      <c r="A49" s="52" t="s">
        <v>126</v>
      </c>
      <c r="B49" s="127"/>
      <c r="C49" s="128"/>
      <c r="D49" s="343">
        <f>D46+D47+D48</f>
        <v>0</v>
      </c>
      <c r="E49" s="343">
        <f aca="true" t="shared" si="8" ref="E49:Q49">E46+E47+E48</f>
        <v>0</v>
      </c>
      <c r="F49" s="343">
        <f t="shared" si="8"/>
        <v>0</v>
      </c>
      <c r="G49" s="343">
        <f t="shared" si="8"/>
        <v>0</v>
      </c>
      <c r="H49" s="343">
        <f t="shared" si="8"/>
        <v>0</v>
      </c>
      <c r="I49" s="343">
        <f t="shared" si="8"/>
        <v>0</v>
      </c>
      <c r="J49" s="343">
        <f t="shared" si="8"/>
        <v>0</v>
      </c>
      <c r="K49" s="343">
        <f t="shared" si="8"/>
        <v>0</v>
      </c>
      <c r="L49" s="343">
        <f t="shared" si="8"/>
        <v>0</v>
      </c>
      <c r="M49" s="343">
        <f t="shared" si="8"/>
        <v>0</v>
      </c>
      <c r="N49" s="343">
        <f t="shared" si="8"/>
        <v>0</v>
      </c>
      <c r="O49" s="344">
        <f t="shared" si="8"/>
        <v>0</v>
      </c>
      <c r="P49" s="345"/>
      <c r="Q49" s="343">
        <f t="shared" si="8"/>
        <v>0</v>
      </c>
    </row>
    <row r="50" spans="1:17" ht="15.75" thickTop="1">
      <c r="A50" s="116" t="s">
        <v>81</v>
      </c>
      <c r="B50" s="129"/>
      <c r="C50" s="53"/>
      <c r="D50" s="346"/>
      <c r="E50" s="346"/>
      <c r="F50" s="347"/>
      <c r="G50" s="347"/>
      <c r="H50" s="347"/>
      <c r="I50" s="347"/>
      <c r="J50" s="347"/>
      <c r="K50" s="347"/>
      <c r="L50" s="347"/>
      <c r="M50" s="347"/>
      <c r="N50" s="347"/>
      <c r="O50" s="348"/>
      <c r="P50" s="349"/>
      <c r="Q50" s="350"/>
    </row>
    <row r="51" spans="1:17" ht="15">
      <c r="A51" s="110" t="s">
        <v>107</v>
      </c>
      <c r="B51" s="130"/>
      <c r="C51" s="131"/>
      <c r="D51" s="307">
        <f>ROUND(IF(ISERR(D57/D54),0,(D57/D54)),2)</f>
        <v>0</v>
      </c>
      <c r="E51" s="307">
        <f aca="true" t="shared" si="9" ref="E51:O51">ROUND(IF(ISERR(E57/E54),0,(E57/E54)),2)</f>
        <v>0</v>
      </c>
      <c r="F51" s="307">
        <f t="shared" si="9"/>
        <v>0</v>
      </c>
      <c r="G51" s="307">
        <f t="shared" si="9"/>
        <v>0</v>
      </c>
      <c r="H51" s="307">
        <f t="shared" si="9"/>
        <v>0</v>
      </c>
      <c r="I51" s="307">
        <f t="shared" si="9"/>
        <v>0</v>
      </c>
      <c r="J51" s="307">
        <f t="shared" si="9"/>
        <v>0</v>
      </c>
      <c r="K51" s="307">
        <f t="shared" si="9"/>
        <v>0</v>
      </c>
      <c r="L51" s="307">
        <f t="shared" si="9"/>
        <v>0</v>
      </c>
      <c r="M51" s="307">
        <f t="shared" si="9"/>
        <v>0</v>
      </c>
      <c r="N51" s="307">
        <f t="shared" si="9"/>
        <v>0</v>
      </c>
      <c r="O51" s="315">
        <f t="shared" si="9"/>
        <v>0</v>
      </c>
      <c r="P51" s="337"/>
      <c r="Q51" s="307">
        <f>ROUND(IF(ISERR(Q57/Q54),0,(Q57/Q54)),2)</f>
        <v>0</v>
      </c>
    </row>
    <row r="52" spans="1:17" ht="15">
      <c r="A52" s="110" t="s">
        <v>108</v>
      </c>
      <c r="B52" s="130"/>
      <c r="C52" s="131"/>
      <c r="D52" s="307">
        <f>ROUND(IF(ISERR(D58/D55),0,(D58/D55)),2)</f>
        <v>0</v>
      </c>
      <c r="E52" s="307">
        <f aca="true" t="shared" si="10" ref="E52:O52">ROUND(IF(ISERR(E58/E55),0,(E58/E55)),2)</f>
        <v>0</v>
      </c>
      <c r="F52" s="307">
        <f t="shared" si="10"/>
        <v>0</v>
      </c>
      <c r="G52" s="307">
        <f t="shared" si="10"/>
        <v>0</v>
      </c>
      <c r="H52" s="307">
        <f t="shared" si="10"/>
        <v>0</v>
      </c>
      <c r="I52" s="307">
        <f t="shared" si="10"/>
        <v>0</v>
      </c>
      <c r="J52" s="307">
        <f t="shared" si="10"/>
        <v>0</v>
      </c>
      <c r="K52" s="307">
        <f t="shared" si="10"/>
        <v>0</v>
      </c>
      <c r="L52" s="307">
        <f t="shared" si="10"/>
        <v>0</v>
      </c>
      <c r="M52" s="307">
        <f t="shared" si="10"/>
        <v>0</v>
      </c>
      <c r="N52" s="307">
        <f t="shared" si="10"/>
        <v>0</v>
      </c>
      <c r="O52" s="315">
        <f t="shared" si="10"/>
        <v>0</v>
      </c>
      <c r="P52" s="337"/>
      <c r="Q52" s="307">
        <f>ROUND(IF(ISERR(Q58/Q55),0,(Q58/Q55)),2)</f>
        <v>0</v>
      </c>
    </row>
    <row r="53" spans="1:17" s="25" customFormat="1" ht="15">
      <c r="A53" s="124" t="s">
        <v>161</v>
      </c>
      <c r="B53" s="129"/>
      <c r="C53" s="53"/>
      <c r="D53" s="307">
        <f>ROUND(IF(ISERR(D59/D56),0,(D59/D56)),2)</f>
        <v>0</v>
      </c>
      <c r="E53" s="307">
        <f aca="true" t="shared" si="11" ref="E53:O53">ROUND(IF(ISERR(E59/E56),0,(E59/E56)),2)</f>
        <v>0</v>
      </c>
      <c r="F53" s="307">
        <f t="shared" si="11"/>
        <v>0</v>
      </c>
      <c r="G53" s="307">
        <f t="shared" si="11"/>
        <v>0</v>
      </c>
      <c r="H53" s="307">
        <f t="shared" si="11"/>
        <v>0</v>
      </c>
      <c r="I53" s="307">
        <f t="shared" si="11"/>
        <v>0</v>
      </c>
      <c r="J53" s="307">
        <f t="shared" si="11"/>
        <v>0</v>
      </c>
      <c r="K53" s="307">
        <f t="shared" si="11"/>
        <v>0</v>
      </c>
      <c r="L53" s="307">
        <f t="shared" si="11"/>
        <v>0</v>
      </c>
      <c r="M53" s="307">
        <f t="shared" si="11"/>
        <v>0</v>
      </c>
      <c r="N53" s="307">
        <f t="shared" si="11"/>
        <v>0</v>
      </c>
      <c r="O53" s="315">
        <f t="shared" si="11"/>
        <v>0</v>
      </c>
      <c r="P53" s="349"/>
      <c r="Q53" s="307">
        <f>ROUND(IF(ISERR(Q59/Q56),0,(Q59/Q56)),2)</f>
        <v>0</v>
      </c>
    </row>
    <row r="54" spans="1:17" s="151" customFormat="1" ht="15">
      <c r="A54" s="124" t="s">
        <v>162</v>
      </c>
      <c r="B54" s="129"/>
      <c r="C54" s="53"/>
      <c r="D54" s="351">
        <v>0</v>
      </c>
      <c r="E54" s="351">
        <v>0</v>
      </c>
      <c r="F54" s="351">
        <v>0</v>
      </c>
      <c r="G54" s="351">
        <v>0</v>
      </c>
      <c r="H54" s="351">
        <v>0</v>
      </c>
      <c r="I54" s="351">
        <v>0</v>
      </c>
      <c r="J54" s="351">
        <v>0</v>
      </c>
      <c r="K54" s="351">
        <v>0</v>
      </c>
      <c r="L54" s="351">
        <v>0</v>
      </c>
      <c r="M54" s="351">
        <v>0</v>
      </c>
      <c r="N54" s="351">
        <v>0</v>
      </c>
      <c r="O54" s="393">
        <v>0</v>
      </c>
      <c r="P54" s="352"/>
      <c r="Q54" s="325">
        <f aca="true" t="shared" si="12" ref="Q54:Q59">SUM(D54:O54)</f>
        <v>0</v>
      </c>
    </row>
    <row r="55" spans="1:17" s="151" customFormat="1" ht="15">
      <c r="A55" s="124" t="s">
        <v>163</v>
      </c>
      <c r="B55" s="130"/>
      <c r="C55" s="131"/>
      <c r="D55" s="351">
        <v>0</v>
      </c>
      <c r="E55" s="351">
        <v>0</v>
      </c>
      <c r="F55" s="351">
        <v>0</v>
      </c>
      <c r="G55" s="351">
        <v>0</v>
      </c>
      <c r="H55" s="351">
        <v>0</v>
      </c>
      <c r="I55" s="351">
        <v>0</v>
      </c>
      <c r="J55" s="351">
        <v>0</v>
      </c>
      <c r="K55" s="351">
        <v>0</v>
      </c>
      <c r="L55" s="351">
        <v>0</v>
      </c>
      <c r="M55" s="351">
        <v>0</v>
      </c>
      <c r="N55" s="351">
        <v>0</v>
      </c>
      <c r="O55" s="393">
        <v>0</v>
      </c>
      <c r="P55" s="353"/>
      <c r="Q55" s="325">
        <f t="shared" si="12"/>
        <v>0</v>
      </c>
    </row>
    <row r="56" spans="1:17" s="25" customFormat="1" ht="15">
      <c r="A56" s="124" t="s">
        <v>164</v>
      </c>
      <c r="B56" s="132"/>
      <c r="C56" s="133"/>
      <c r="D56" s="334">
        <f aca="true" t="shared" si="13" ref="D56:O56">D55-D54</f>
        <v>0</v>
      </c>
      <c r="E56" s="334">
        <f t="shared" si="13"/>
        <v>0</v>
      </c>
      <c r="F56" s="334">
        <f t="shared" si="13"/>
        <v>0</v>
      </c>
      <c r="G56" s="334">
        <f t="shared" si="13"/>
        <v>0</v>
      </c>
      <c r="H56" s="334">
        <f t="shared" si="13"/>
        <v>0</v>
      </c>
      <c r="I56" s="334">
        <f t="shared" si="13"/>
        <v>0</v>
      </c>
      <c r="J56" s="334">
        <f t="shared" si="13"/>
        <v>0</v>
      </c>
      <c r="K56" s="334">
        <f t="shared" si="13"/>
        <v>0</v>
      </c>
      <c r="L56" s="334">
        <f t="shared" si="13"/>
        <v>0</v>
      </c>
      <c r="M56" s="334">
        <f t="shared" si="13"/>
        <v>0</v>
      </c>
      <c r="N56" s="334">
        <f t="shared" si="13"/>
        <v>0</v>
      </c>
      <c r="O56" s="353">
        <f t="shared" si="13"/>
        <v>0</v>
      </c>
      <c r="P56" s="354"/>
      <c r="Q56" s="325">
        <f t="shared" si="12"/>
        <v>0</v>
      </c>
    </row>
    <row r="57" spans="1:17" s="25" customFormat="1" ht="15">
      <c r="A57" s="124" t="s">
        <v>109</v>
      </c>
      <c r="B57" s="132"/>
      <c r="C57" s="133"/>
      <c r="D57" s="355">
        <v>0</v>
      </c>
      <c r="E57" s="355">
        <v>0</v>
      </c>
      <c r="F57" s="355">
        <v>0</v>
      </c>
      <c r="G57" s="355">
        <v>0</v>
      </c>
      <c r="H57" s="355">
        <v>0</v>
      </c>
      <c r="I57" s="355">
        <v>0</v>
      </c>
      <c r="J57" s="355">
        <v>0</v>
      </c>
      <c r="K57" s="355">
        <v>0</v>
      </c>
      <c r="L57" s="355">
        <v>0</v>
      </c>
      <c r="M57" s="355">
        <v>0</v>
      </c>
      <c r="N57" s="355">
        <v>0</v>
      </c>
      <c r="O57" s="356">
        <v>0</v>
      </c>
      <c r="P57" s="357"/>
      <c r="Q57" s="307">
        <f t="shared" si="12"/>
        <v>0</v>
      </c>
    </row>
    <row r="58" spans="1:17" s="151" customFormat="1" ht="15">
      <c r="A58" s="124" t="s">
        <v>110</v>
      </c>
      <c r="B58" s="129"/>
      <c r="C58" s="53"/>
      <c r="D58" s="355">
        <v>0</v>
      </c>
      <c r="E58" s="355">
        <v>0</v>
      </c>
      <c r="F58" s="355">
        <v>0</v>
      </c>
      <c r="G58" s="355">
        <v>0</v>
      </c>
      <c r="H58" s="355">
        <v>0</v>
      </c>
      <c r="I58" s="355">
        <v>0</v>
      </c>
      <c r="J58" s="355">
        <v>0</v>
      </c>
      <c r="K58" s="355">
        <v>0</v>
      </c>
      <c r="L58" s="355">
        <v>0</v>
      </c>
      <c r="M58" s="355">
        <v>0</v>
      </c>
      <c r="N58" s="355">
        <v>0</v>
      </c>
      <c r="O58" s="356">
        <v>0</v>
      </c>
      <c r="P58" s="349"/>
      <c r="Q58" s="307">
        <f t="shared" si="12"/>
        <v>0</v>
      </c>
    </row>
    <row r="59" spans="1:17" s="152" customFormat="1" ht="15">
      <c r="A59" s="124" t="s">
        <v>111</v>
      </c>
      <c r="B59" s="129"/>
      <c r="C59" s="53"/>
      <c r="D59" s="358">
        <f aca="true" t="shared" si="14" ref="D59:O59">D58-D57</f>
        <v>0</v>
      </c>
      <c r="E59" s="358">
        <f t="shared" si="14"/>
        <v>0</v>
      </c>
      <c r="F59" s="358">
        <f t="shared" si="14"/>
        <v>0</v>
      </c>
      <c r="G59" s="358">
        <f t="shared" si="14"/>
        <v>0</v>
      </c>
      <c r="H59" s="358">
        <f t="shared" si="14"/>
        <v>0</v>
      </c>
      <c r="I59" s="358">
        <f t="shared" si="14"/>
        <v>0</v>
      </c>
      <c r="J59" s="358">
        <f t="shared" si="14"/>
        <v>0</v>
      </c>
      <c r="K59" s="358">
        <f t="shared" si="14"/>
        <v>0</v>
      </c>
      <c r="L59" s="358">
        <f t="shared" si="14"/>
        <v>0</v>
      </c>
      <c r="M59" s="358">
        <f t="shared" si="14"/>
        <v>0</v>
      </c>
      <c r="N59" s="358">
        <f t="shared" si="14"/>
        <v>0</v>
      </c>
      <c r="O59" s="359">
        <f t="shared" si="14"/>
        <v>0</v>
      </c>
      <c r="P59" s="360"/>
      <c r="Q59" s="307">
        <f t="shared" si="12"/>
        <v>0</v>
      </c>
    </row>
    <row r="60" spans="1:17" s="152" customFormat="1" ht="15.75" thickBot="1">
      <c r="A60" s="271"/>
      <c r="B60" s="272"/>
      <c r="C60" s="273"/>
      <c r="D60" s="274"/>
      <c r="E60" s="274"/>
      <c r="F60" s="274"/>
      <c r="G60" s="274"/>
      <c r="H60" s="274"/>
      <c r="I60" s="274"/>
      <c r="J60" s="274"/>
      <c r="K60" s="274"/>
      <c r="L60" s="274"/>
      <c r="M60" s="274"/>
      <c r="N60" s="274"/>
      <c r="O60" s="275"/>
      <c r="P60" s="276"/>
      <c r="Q60" s="274"/>
    </row>
    <row r="61" spans="1:17" ht="15.75" thickTop="1">
      <c r="A61" s="137" t="s">
        <v>116</v>
      </c>
      <c r="B61" s="53"/>
      <c r="C61" s="53"/>
      <c r="D61" s="138"/>
      <c r="E61" s="138"/>
      <c r="F61" s="138"/>
      <c r="G61" s="138"/>
      <c r="H61" s="138"/>
      <c r="I61" s="138"/>
      <c r="J61" s="138"/>
      <c r="K61" s="138"/>
      <c r="L61" s="138"/>
      <c r="M61" s="138"/>
      <c r="N61" s="138"/>
      <c r="O61" s="229"/>
      <c r="P61" s="126"/>
      <c r="Q61" s="135"/>
    </row>
    <row r="62" spans="1:17" ht="15">
      <c r="A62" s="153" t="s">
        <v>112</v>
      </c>
      <c r="B62" s="136"/>
      <c r="C62" s="134"/>
      <c r="D62" s="355">
        <v>0</v>
      </c>
      <c r="E62" s="355">
        <v>0</v>
      </c>
      <c r="F62" s="355">
        <v>0</v>
      </c>
      <c r="G62" s="355">
        <v>0</v>
      </c>
      <c r="H62" s="355">
        <v>0</v>
      </c>
      <c r="I62" s="355">
        <v>0</v>
      </c>
      <c r="J62" s="355">
        <v>0</v>
      </c>
      <c r="K62" s="355">
        <v>0</v>
      </c>
      <c r="L62" s="355">
        <v>0</v>
      </c>
      <c r="M62" s="355">
        <v>0</v>
      </c>
      <c r="N62" s="355">
        <v>0</v>
      </c>
      <c r="O62" s="361">
        <v>0</v>
      </c>
      <c r="P62" s="362"/>
      <c r="Q62" s="363">
        <f>SUM(D62:O62)</f>
        <v>0</v>
      </c>
    </row>
    <row r="63" spans="1:17" ht="15">
      <c r="A63" s="153" t="s">
        <v>113</v>
      </c>
      <c r="B63" s="53"/>
      <c r="C63" s="53"/>
      <c r="D63" s="355">
        <v>0</v>
      </c>
      <c r="E63" s="355">
        <v>0</v>
      </c>
      <c r="F63" s="355">
        <v>0</v>
      </c>
      <c r="G63" s="355">
        <v>0</v>
      </c>
      <c r="H63" s="355">
        <v>0</v>
      </c>
      <c r="I63" s="355">
        <v>0</v>
      </c>
      <c r="J63" s="355">
        <v>0</v>
      </c>
      <c r="K63" s="355">
        <v>0</v>
      </c>
      <c r="L63" s="355">
        <v>0</v>
      </c>
      <c r="M63" s="355">
        <v>0</v>
      </c>
      <c r="N63" s="355">
        <v>0</v>
      </c>
      <c r="O63" s="361">
        <v>0</v>
      </c>
      <c r="P63" s="362"/>
      <c r="Q63" s="363">
        <f>SUM(D63:O63)</f>
        <v>0</v>
      </c>
    </row>
    <row r="64" spans="1:17" ht="15">
      <c r="A64" s="153" t="s">
        <v>114</v>
      </c>
      <c r="B64" s="53"/>
      <c r="C64" s="53"/>
      <c r="D64" s="355">
        <v>0</v>
      </c>
      <c r="E64" s="355">
        <v>0</v>
      </c>
      <c r="F64" s="355">
        <v>0</v>
      </c>
      <c r="G64" s="355">
        <v>0</v>
      </c>
      <c r="H64" s="355">
        <v>0</v>
      </c>
      <c r="I64" s="355">
        <v>0</v>
      </c>
      <c r="J64" s="355">
        <v>0</v>
      </c>
      <c r="K64" s="355">
        <v>0</v>
      </c>
      <c r="L64" s="355">
        <v>0</v>
      </c>
      <c r="M64" s="355">
        <v>0</v>
      </c>
      <c r="N64" s="355">
        <v>0</v>
      </c>
      <c r="O64" s="361">
        <v>0</v>
      </c>
      <c r="P64" s="362"/>
      <c r="Q64" s="363">
        <f>SUM(D64:O64)</f>
        <v>0</v>
      </c>
    </row>
    <row r="65" spans="1:17" ht="15.75" thickBot="1">
      <c r="A65" s="52" t="s">
        <v>117</v>
      </c>
      <c r="B65" s="127"/>
      <c r="C65" s="277"/>
      <c r="D65" s="364">
        <f aca="true" t="shared" si="15" ref="D65:N65">SUM(D62:D64)</f>
        <v>0</v>
      </c>
      <c r="E65" s="364">
        <f t="shared" si="15"/>
        <v>0</v>
      </c>
      <c r="F65" s="364">
        <f t="shared" si="15"/>
        <v>0</v>
      </c>
      <c r="G65" s="364">
        <f t="shared" si="15"/>
        <v>0</v>
      </c>
      <c r="H65" s="364">
        <f t="shared" si="15"/>
        <v>0</v>
      </c>
      <c r="I65" s="364">
        <f t="shared" si="15"/>
        <v>0</v>
      </c>
      <c r="J65" s="364">
        <f t="shared" si="15"/>
        <v>0</v>
      </c>
      <c r="K65" s="364">
        <f t="shared" si="15"/>
        <v>0</v>
      </c>
      <c r="L65" s="364">
        <f t="shared" si="15"/>
        <v>0</v>
      </c>
      <c r="M65" s="364">
        <f t="shared" si="15"/>
        <v>0</v>
      </c>
      <c r="N65" s="364">
        <f t="shared" si="15"/>
        <v>0</v>
      </c>
      <c r="O65" s="365">
        <f>SUM(O62:O64)</f>
        <v>0</v>
      </c>
      <c r="P65" s="366"/>
      <c r="Q65" s="364">
        <f>SUM(D65:O65)</f>
        <v>0</v>
      </c>
    </row>
    <row r="66" spans="1:17" ht="16.5" thickBot="1" thickTop="1">
      <c r="A66" s="52" t="s">
        <v>202</v>
      </c>
      <c r="B66" s="127"/>
      <c r="C66" s="277"/>
      <c r="D66" s="364">
        <f aca="true" t="shared" si="16" ref="D66:O66">D49+D65</f>
        <v>0</v>
      </c>
      <c r="E66" s="367">
        <f t="shared" si="16"/>
        <v>0</v>
      </c>
      <c r="F66" s="367">
        <f t="shared" si="16"/>
        <v>0</v>
      </c>
      <c r="G66" s="367">
        <f t="shared" si="16"/>
        <v>0</v>
      </c>
      <c r="H66" s="367">
        <f t="shared" si="16"/>
        <v>0</v>
      </c>
      <c r="I66" s="367">
        <f t="shared" si="16"/>
        <v>0</v>
      </c>
      <c r="J66" s="367">
        <f t="shared" si="16"/>
        <v>0</v>
      </c>
      <c r="K66" s="367">
        <f t="shared" si="16"/>
        <v>0</v>
      </c>
      <c r="L66" s="367">
        <f t="shared" si="16"/>
        <v>0</v>
      </c>
      <c r="M66" s="367">
        <f t="shared" si="16"/>
        <v>0</v>
      </c>
      <c r="N66" s="367">
        <f t="shared" si="16"/>
        <v>0</v>
      </c>
      <c r="O66" s="368">
        <f t="shared" si="16"/>
        <v>0</v>
      </c>
      <c r="P66" s="345"/>
      <c r="Q66" s="367">
        <f>Q49+Q65</f>
        <v>0</v>
      </c>
    </row>
    <row r="67" spans="1:17" ht="15.75" thickTop="1">
      <c r="A67" s="377" t="s">
        <v>203</v>
      </c>
      <c r="B67" s="378"/>
      <c r="C67" s="379"/>
      <c r="D67" s="380">
        <f>(MAX(D46,0)+(MAX(D47,0)-MIN(D58,MAX(D47,0)))+MAX(D48,0))</f>
        <v>0</v>
      </c>
      <c r="E67" s="380">
        <f aca="true" t="shared" si="17" ref="E67:O67">(MAX(E46,0)+(MAX(E47,0)-MIN(E58,MAX(E47,0)))+MAX(E48,0))</f>
        <v>0</v>
      </c>
      <c r="F67" s="380">
        <f t="shared" si="17"/>
        <v>0</v>
      </c>
      <c r="G67" s="380">
        <f t="shared" si="17"/>
        <v>0</v>
      </c>
      <c r="H67" s="380">
        <f t="shared" si="17"/>
        <v>0</v>
      </c>
      <c r="I67" s="380">
        <f t="shared" si="17"/>
        <v>0</v>
      </c>
      <c r="J67" s="380">
        <f t="shared" si="17"/>
        <v>0</v>
      </c>
      <c r="K67" s="380">
        <f t="shared" si="17"/>
        <v>0</v>
      </c>
      <c r="L67" s="380">
        <f t="shared" si="17"/>
        <v>0</v>
      </c>
      <c r="M67" s="380">
        <f t="shared" si="17"/>
        <v>0</v>
      </c>
      <c r="N67" s="380">
        <f t="shared" si="17"/>
        <v>0</v>
      </c>
      <c r="O67" s="381">
        <f t="shared" si="17"/>
        <v>0</v>
      </c>
      <c r="P67" s="382">
        <f>SUM(D67:O67)</f>
        <v>0</v>
      </c>
      <c r="Q67" s="383">
        <f>SUM(D67:O67)</f>
        <v>0</v>
      </c>
    </row>
    <row r="68" spans="1:17" ht="15">
      <c r="A68" s="139" t="s">
        <v>201</v>
      </c>
      <c r="B68" s="140"/>
      <c r="C68" s="154"/>
      <c r="D68" s="201">
        <v>0</v>
      </c>
      <c r="E68" s="201">
        <v>0</v>
      </c>
      <c r="F68" s="201">
        <v>0</v>
      </c>
      <c r="G68" s="201">
        <v>0</v>
      </c>
      <c r="H68" s="201">
        <v>0</v>
      </c>
      <c r="I68" s="201">
        <v>0</v>
      </c>
      <c r="J68" s="201">
        <v>0</v>
      </c>
      <c r="K68" s="201">
        <v>0</v>
      </c>
      <c r="L68" s="201">
        <v>0</v>
      </c>
      <c r="M68" s="201">
        <v>0</v>
      </c>
      <c r="N68" s="201">
        <v>0</v>
      </c>
      <c r="O68" s="394">
        <v>0</v>
      </c>
      <c r="P68" s="141"/>
      <c r="Q68" s="142"/>
    </row>
    <row r="69" spans="1:17" ht="15">
      <c r="A69" s="384" t="s">
        <v>205</v>
      </c>
      <c r="B69" s="385"/>
      <c r="C69" s="386"/>
      <c r="D69" s="387">
        <f>ROUND(D67*D68,2)</f>
        <v>0</v>
      </c>
      <c r="E69" s="387">
        <f aca="true" t="shared" si="18" ref="E69:O69">ROUND(E67*E68,2)</f>
        <v>0</v>
      </c>
      <c r="F69" s="387">
        <f t="shared" si="18"/>
        <v>0</v>
      </c>
      <c r="G69" s="387">
        <f t="shared" si="18"/>
        <v>0</v>
      </c>
      <c r="H69" s="387">
        <f t="shared" si="18"/>
        <v>0</v>
      </c>
      <c r="I69" s="387">
        <f t="shared" si="18"/>
        <v>0</v>
      </c>
      <c r="J69" s="387">
        <f t="shared" si="18"/>
        <v>0</v>
      </c>
      <c r="K69" s="387">
        <f t="shared" si="18"/>
        <v>0</v>
      </c>
      <c r="L69" s="387">
        <f t="shared" si="18"/>
        <v>0</v>
      </c>
      <c r="M69" s="387">
        <f t="shared" si="18"/>
        <v>0</v>
      </c>
      <c r="N69" s="387">
        <f t="shared" si="18"/>
        <v>0</v>
      </c>
      <c r="O69" s="388">
        <f t="shared" si="18"/>
        <v>0</v>
      </c>
      <c r="P69" s="389"/>
      <c r="Q69" s="390">
        <f>SUM(D69:O69)</f>
        <v>0</v>
      </c>
    </row>
    <row r="70" spans="1:17" ht="15">
      <c r="A70" s="219" t="s">
        <v>125</v>
      </c>
      <c r="B70" s="143"/>
      <c r="C70" s="155"/>
      <c r="D70" s="369">
        <v>0</v>
      </c>
      <c r="E70" s="369">
        <v>0</v>
      </c>
      <c r="F70" s="369">
        <v>0</v>
      </c>
      <c r="G70" s="369">
        <v>0</v>
      </c>
      <c r="H70" s="369">
        <v>0</v>
      </c>
      <c r="I70" s="369">
        <v>0</v>
      </c>
      <c r="J70" s="369">
        <v>0</v>
      </c>
      <c r="K70" s="369">
        <v>0</v>
      </c>
      <c r="L70" s="369">
        <v>0</v>
      </c>
      <c r="M70" s="369">
        <v>0</v>
      </c>
      <c r="N70" s="369">
        <v>0</v>
      </c>
      <c r="O70" s="370">
        <v>0</v>
      </c>
      <c r="P70" s="371"/>
      <c r="Q70" s="372">
        <f>SUM(D70:O70)</f>
        <v>0</v>
      </c>
    </row>
    <row r="71" spans="1:17" ht="15.75" thickBot="1">
      <c r="A71" s="264" t="s">
        <v>197</v>
      </c>
      <c r="B71" s="265"/>
      <c r="C71" s="266"/>
      <c r="D71" s="373">
        <f aca="true" t="shared" si="19" ref="D71:O71">D69-D70</f>
        <v>0</v>
      </c>
      <c r="E71" s="373">
        <f t="shared" si="19"/>
        <v>0</v>
      </c>
      <c r="F71" s="373">
        <f t="shared" si="19"/>
        <v>0</v>
      </c>
      <c r="G71" s="373">
        <f t="shared" si="19"/>
        <v>0</v>
      </c>
      <c r="H71" s="373">
        <f t="shared" si="19"/>
        <v>0</v>
      </c>
      <c r="I71" s="373">
        <f t="shared" si="19"/>
        <v>0</v>
      </c>
      <c r="J71" s="373">
        <f t="shared" si="19"/>
        <v>0</v>
      </c>
      <c r="K71" s="373">
        <f t="shared" si="19"/>
        <v>0</v>
      </c>
      <c r="L71" s="373">
        <f t="shared" si="19"/>
        <v>0</v>
      </c>
      <c r="M71" s="373">
        <f t="shared" si="19"/>
        <v>0</v>
      </c>
      <c r="N71" s="373">
        <f t="shared" si="19"/>
        <v>0</v>
      </c>
      <c r="O71" s="374">
        <f t="shared" si="19"/>
        <v>0</v>
      </c>
      <c r="P71" s="375"/>
      <c r="Q71" s="376">
        <f>Q69-Q70</f>
        <v>0</v>
      </c>
    </row>
    <row r="72" ht="15.75" thickTop="1">
      <c r="A72" s="391" t="s">
        <v>204</v>
      </c>
    </row>
    <row r="73" ht="15">
      <c r="A73" s="391" t="s">
        <v>207</v>
      </c>
    </row>
    <row r="74" ht="15">
      <c r="A74" s="284" t="s">
        <v>208</v>
      </c>
    </row>
    <row r="75" ht="15">
      <c r="A75" s="284" t="s">
        <v>206</v>
      </c>
    </row>
  </sheetData>
  <sheetProtection password="960F" sheet="1" objects="1" formatCells="0" formatColumns="0" formatRows="0"/>
  <printOptions horizontalCentered="1"/>
  <pageMargins left="0.5118110236220472" right="0.5118110236220472" top="0.5118110236220472" bottom="0.31496062992125984" header="0" footer="0.23622047244094488"/>
  <pageSetup fitToHeight="1" fitToWidth="1" horizontalDpi="300" verticalDpi="300" orientation="landscape" scale="10" r:id="rId2"/>
  <headerFooter>
    <oddHeader>&amp;L&amp;G</oddHeader>
    <oddFooter>&amp;CAlberta Energy&amp;R&amp;9&amp;P/&amp;N</oddFooter>
  </headerFooter>
  <legacyDrawingHF r:id="rId1"/>
</worksheet>
</file>

<file path=xl/worksheets/sheet9.xml><?xml version="1.0" encoding="utf-8"?>
<worksheet xmlns="http://schemas.openxmlformats.org/spreadsheetml/2006/main" xmlns:r="http://schemas.openxmlformats.org/officeDocument/2006/relationships">
  <dimension ref="A1:I3"/>
  <sheetViews>
    <sheetView zoomScalePageLayoutView="0" workbookViewId="0" topLeftCell="A1">
      <selection activeCell="D13" sqref="D13"/>
    </sheetView>
  </sheetViews>
  <sheetFormatPr defaultColWidth="8.88671875" defaultRowHeight="15"/>
  <cols>
    <col min="2" max="2" width="22.99609375" style="0" customWidth="1"/>
  </cols>
  <sheetData>
    <row r="1" spans="1:9" s="239" customFormat="1" ht="18">
      <c r="A1" s="238" t="s">
        <v>189</v>
      </c>
      <c r="B1" s="238"/>
      <c r="C1" s="238"/>
      <c r="D1" s="238"/>
      <c r="E1" s="238"/>
      <c r="F1" s="238"/>
      <c r="G1" s="238"/>
      <c r="H1" s="238"/>
      <c r="I1" s="238"/>
    </row>
    <row r="2" spans="1:2" ht="15">
      <c r="A2" t="s">
        <v>190</v>
      </c>
      <c r="B2" s="240" t="s">
        <v>151</v>
      </c>
    </row>
    <row r="3" spans="1:2" ht="15">
      <c r="A3" t="s">
        <v>191</v>
      </c>
      <c r="B3" s="241">
        <v>1</v>
      </c>
    </row>
  </sheetData>
  <sheetProtection password="960F"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Footer>&amp;CAlberta Energy&amp;R&amp;P/&amp;N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2014-01-29T22:45:42Z</cp:lastPrinted>
  <dcterms:created xsi:type="dcterms:W3CDTF">1997-10-08T15:15:25Z</dcterms:created>
  <dcterms:modified xsi:type="dcterms:W3CDTF">2019-07-10T19:46:28Z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