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5360" windowHeight="6960" tabRatio="656" activeTab="0"/>
  </bookViews>
  <sheets>
    <sheet name="1_Stmt Req" sheetId="1" r:id="rId1"/>
    <sheet name="1a_Reason for Amendment" sheetId="2" r:id="rId2"/>
    <sheet name="2_Royalty Payable" sheetId="3" r:id="rId3"/>
    <sheet name="3_Royalty Calculations" sheetId="4" r:id="rId4"/>
    <sheet name="4_Total Costs" sheetId="5" r:id="rId5"/>
    <sheet name="4a_Cost Details" sheetId="6" r:id="rId6"/>
    <sheet name="5_Other Net Proceeds" sheetId="7" r:id="rId7"/>
    <sheet name="6_Return Allowance" sheetId="8" r:id="rId8"/>
    <sheet name="7_Revenue - Summary" sheetId="9" r:id="rId9"/>
    <sheet name="7a_Revenue Detail" sheetId="10" r:id="rId10"/>
    <sheet name="8_Carry Forward Amt" sheetId="11" r:id="rId11"/>
    <sheet name="ADMIN" sheetId="12" r:id="rId12"/>
  </sheets>
  <definedNames>
    <definedName name="_xlfn.IFERROR" hidden="1">#NAME?</definedName>
    <definedName name="Audit_Report" localSheetId="1">'1a_Reason for Amendment'!$A$12:$N$22</definedName>
    <definedName name="Audit_Report">'1_Stmt Req'!$A$12:$N$27</definedName>
    <definedName name="Carry_Forward_Amt">'8_Carry Forward Amt'!$A$14:$I$24</definedName>
    <definedName name="Cost_Breakdown">#REF!</definedName>
    <definedName name="Cost_Details">'4a_Cost Details'!$A$12:$K$31</definedName>
    <definedName name="DateEnd">'2_Royalty Payable'!#REF!</definedName>
    <definedName name="DateStart">'2_Royalty Payable'!#REF!</definedName>
    <definedName name="Operator_ID">'2_Royalty Payable'!#REF!</definedName>
    <definedName name="Operator_Name">'2_Royalty Payable'!#REF!</definedName>
    <definedName name="Other_Net_Proceeds">'5_Other Net Proceeds'!$A$14:$H$38</definedName>
    <definedName name="project_no">'2_Royalty Payable'!#REF!</definedName>
    <definedName name="Return_Allowance">#REF!</definedName>
    <definedName name="Revenue_Bitumen">#REF!</definedName>
    <definedName name="Revenue_Blend">#REF!</definedName>
    <definedName name="Revenue_Other">#REF!</definedName>
    <definedName name="Revenue_SCO">#REF!</definedName>
    <definedName name="Revenue_Summary" localSheetId="9">'7a_Revenue Detail'!$A$1:$F$27</definedName>
    <definedName name="Revenue_Summary">'7_Revenue - Summary'!$A$13:$F$32</definedName>
    <definedName name="Royalty_Calculations">'3_Royalty Calculations'!$A$13:$I$46</definedName>
    <definedName name="Royalty_Payable">'2_Royalty Payable'!$A$12:$I$36</definedName>
    <definedName name="Total_Costs">'4_Total Costs'!$A$13:$I$26</definedName>
  </definedNames>
  <calcPr fullCalcOnLoad="1"/>
</workbook>
</file>

<file path=xl/sharedStrings.xml><?xml version="1.0" encoding="utf-8"?>
<sst xmlns="http://schemas.openxmlformats.org/spreadsheetml/2006/main" count="358" uniqueCount="201">
  <si>
    <t>Royalty Payable</t>
  </si>
  <si>
    <t>Greater of</t>
  </si>
  <si>
    <t>or</t>
  </si>
  <si>
    <t>Royalty Payable (Refund)</t>
  </si>
  <si>
    <t>Project Revenue</t>
  </si>
  <si>
    <t>Allowed Costs</t>
  </si>
  <si>
    <t>Operating</t>
  </si>
  <si>
    <t>Diluent</t>
  </si>
  <si>
    <t>Total</t>
  </si>
  <si>
    <t>Other Net Proceeds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</si>
  <si>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</si>
  <si>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</si>
  <si>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</si>
  <si>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</si>
  <si>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</si>
  <si>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</si>
  <si>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</si>
  <si>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</si>
  <si>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</si>
  <si>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</si>
  <si>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</si>
  <si>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</si>
  <si>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Period Total</t>
  </si>
  <si>
    <t>Net Loss During Period</t>
  </si>
  <si>
    <t>(to be carried forward to next period's Allowed Costs)</t>
  </si>
  <si>
    <t>Carry Forward Amounts to Next Period</t>
  </si>
  <si>
    <t xml:space="preserve">Project Revenue
($) </t>
  </si>
  <si>
    <t>Month</t>
  </si>
  <si>
    <t xml:space="preserve">Project Name:  </t>
  </si>
  <si>
    <t xml:space="preserve">Operator Name:  </t>
  </si>
  <si>
    <t xml:space="preserve">Operator ID:   </t>
  </si>
  <si>
    <t xml:space="preserve">For the Period:  </t>
  </si>
  <si>
    <t xml:space="preserve">to: </t>
  </si>
  <si>
    <t>Gross Revenue Royalty</t>
  </si>
  <si>
    <t>Net Revenue Royalty</t>
  </si>
  <si>
    <t>[from PST-7]</t>
  </si>
  <si>
    <t>[from PST-3]</t>
  </si>
  <si>
    <t>[to PST-2]</t>
  </si>
  <si>
    <t>[from PST-4]</t>
  </si>
  <si>
    <t>[to PST-4]</t>
  </si>
  <si>
    <t>[from PST-4a]</t>
  </si>
  <si>
    <t>[from PST-7a]</t>
  </si>
  <si>
    <t>Net Loss Carried Forward from Previous Period</t>
  </si>
  <si>
    <t>This schedule is required only if you are amending the report.</t>
  </si>
  <si>
    <t>State the reason(s) for the amendment:</t>
  </si>
  <si>
    <t>[to PST-3]</t>
  </si>
  <si>
    <t>[from PST-4a, to PST-6]</t>
  </si>
  <si>
    <t>[to PST-3, 5]</t>
  </si>
  <si>
    <t>Costs reported for the month comply with Section 18(1) of Oil Sands Royalty Regulation 2009.  Costs are paid within 90 days of the cost becoming payable.</t>
  </si>
  <si>
    <t>Company Title: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</si>
  <si>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</si>
  <si>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</si>
  <si>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</si>
  <si>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</si>
  <si>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</si>
  <si>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</si>
  <si>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</si>
  <si>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</si>
  <si>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</si>
  <si>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</si>
  <si>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</si>
  <si>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</si>
  <si>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</si>
  <si>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PRODUCTION, SALES &amp; HANDLING CHARGES*</t>
  </si>
  <si>
    <t xml:space="preserve">Other Oil Sands Products AL Sales Volume (unit) </t>
  </si>
  <si>
    <t>Crude Bitumen AL Sales Value ($)</t>
  </si>
  <si>
    <t>Other Oil Sands Products AL Sales Value ($)</t>
  </si>
  <si>
    <t>NON ARM'S LENGTH INFORMATION</t>
  </si>
  <si>
    <t xml:space="preserve">Other Oil Sands Products NAL Sales Volume (unit) </t>
  </si>
  <si>
    <t>Crude Bitumen NAL Sales Value ($)</t>
  </si>
  <si>
    <t>Other Oil Sands Products NAL Sales Value ($)</t>
  </si>
  <si>
    <t>UNIT PRICE</t>
  </si>
  <si>
    <t>REVENUE</t>
  </si>
  <si>
    <t>PROJECT REVENUE (use to calculate Net Revenue)</t>
  </si>
  <si>
    <t>DILUENT</t>
  </si>
  <si>
    <t>Diluent Value in AL Sales ($)</t>
  </si>
  <si>
    <t xml:space="preserve">                                                                                                                             </t>
  </si>
  <si>
    <t xml:space="preserve">Capital </t>
  </si>
  <si>
    <t>Royalty Previously Calculated for the Period</t>
  </si>
  <si>
    <t>Contact Name:</t>
  </si>
  <si>
    <t>Phone Number:</t>
  </si>
  <si>
    <t>Date Prepared:</t>
  </si>
  <si>
    <t>Enter Text</t>
  </si>
  <si>
    <t xml:space="preserve">Other Oil Sands ProductsTotal Sales Volume (unit) </t>
  </si>
  <si>
    <t>Crude Bitumen Total Sales Value ($)</t>
  </si>
  <si>
    <t>Blended Bitumen Total Sales Value ($)</t>
  </si>
  <si>
    <t>Other Oil Sands Products Total Sales Value ($)</t>
  </si>
  <si>
    <t>Crude Bitumen Total Handling Charges ($)</t>
  </si>
  <si>
    <t>Blended Bitumen Total Handling Charges ($)</t>
  </si>
  <si>
    <t>Other Oil Sands Products Total Handling Charges ($)</t>
  </si>
  <si>
    <t>ARM'S LENGTH INFORMATION</t>
  </si>
  <si>
    <t>Blended Bitumen AL Sales Value ($)</t>
  </si>
  <si>
    <r>
      <t>Blended Bitumen NAL Sales Volume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</si>
  <si>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Blended Bitumen NAL Sales Value ($)</t>
  </si>
  <si>
    <r>
      <t>Crude Bitumen Unit Price ($/m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</si>
  <si>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r>
      <t>Blended Bitumen Unit Price ($/m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</si>
  <si>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Diluent Value in Total Sales ($)</t>
  </si>
  <si>
    <t>Diluent Value in NAL Sales  ($)</t>
  </si>
  <si>
    <t>Operating with
10% uplift</t>
  </si>
  <si>
    <t>Capital with
1% uplift</t>
  </si>
  <si>
    <t>Other - Specify 1</t>
  </si>
  <si>
    <t>Other - Specify 2</t>
  </si>
  <si>
    <t>Other - Specify 3</t>
  </si>
  <si>
    <t>Total Other Costs</t>
  </si>
  <si>
    <t>Operating with Uplift</t>
  </si>
  <si>
    <t>Capital with Uplift</t>
  </si>
  <si>
    <t>Total Other Net Proceeds</t>
  </si>
  <si>
    <t>Crude Bitumen Revenue (net of handling charges)</t>
  </si>
  <si>
    <t>Blended Bitumen Revenue (net of handling charges)</t>
  </si>
  <si>
    <t>Other Oil Sands Products Revenue (net of handling charges)</t>
  </si>
  <si>
    <t xml:space="preserve">CSR Project Number:  </t>
  </si>
  <si>
    <t xml:space="preserve">Oil Sands - Post Payout Project - End of Period Statement </t>
  </si>
  <si>
    <t>Template for Period 2009 to Current</t>
  </si>
  <si>
    <t>Form Id:</t>
  </si>
  <si>
    <t>For Crown Agreements</t>
  </si>
  <si>
    <t>Statement Requirement CA PST-1</t>
  </si>
  <si>
    <t>Reason for Amendment  CA PST-1a</t>
  </si>
  <si>
    <t>Royalty Payable  CA PST-2</t>
  </si>
  <si>
    <t>Royalty Calculation  CA PST-3</t>
  </si>
  <si>
    <t>Allowed Cost Details  CA PST-4a</t>
  </si>
  <si>
    <t>Allowed Costs Summary  CA PST-4</t>
  </si>
  <si>
    <t>Other Net Proceeds  CA PST-5</t>
  </si>
  <si>
    <t>Revenue Summary  CA  PST-7</t>
  </si>
  <si>
    <t>Revenue Detail  CA PST-7a</t>
  </si>
  <si>
    <t>Crude Bitumen Handling Charges for AL Sales ($)</t>
  </si>
  <si>
    <t>Blended Bitumen Handling Charges for AL Sales ($)</t>
  </si>
  <si>
    <t>Other Oil Sands Products Handling Charges for AL Sales ($)</t>
  </si>
  <si>
    <t>Crude Bitumen Handling Charges for NAL Sales ($)</t>
  </si>
  <si>
    <t>Blended Bitumen Handling Charges for NAL Sales ($)</t>
  </si>
  <si>
    <t>Other Oil Sands Products Handling Charges for NAL Sales ($)</t>
  </si>
  <si>
    <t>Carry Forward Amounts  CA PST-8</t>
  </si>
  <si>
    <t xml:space="preserve">Oil Sands - Post Payout Project - End of Period Statement                                                                   </t>
  </si>
  <si>
    <t>Less: Total Allowed Costs</t>
  </si>
  <si>
    <t>Version #:</t>
  </si>
  <si>
    <t>CA_EOP_PST_2009</t>
  </si>
  <si>
    <r>
      <t>Total Crude Bitumen Production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</si>
  <si>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Crude Bitumen Volume at RCP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</si>
  <si>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Blended Bitumen Volume at RCP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</si>
  <si>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Other Oil Sands Products Volume at RCP (unit)</t>
  </si>
  <si>
    <r>
      <t>Crude Bitumen Total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</si>
  <si>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Blended Bitumen Total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</si>
  <si>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Blended Bitumen 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</si>
  <si>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Other Oil Sands Product Unit Price ($/unit) </t>
  </si>
  <si>
    <r>
      <t>Diluent in AL Sales Unit Price ($/m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</si>
  <si>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Diluent in Total Sales Unit Price ($/m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</si>
  <si>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Diluent in NAL Sales Unit Price ($/m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</si>
  <si>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Diluent in 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</si>
  <si>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Diluent  in Total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</si>
  <si>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Crude Bitumen NAL Sales Volume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</si>
  <si>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Diluent in NAL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</si>
  <si>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Crude Bitumen AL Sales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</si>
  <si>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Oil Sands - Post Payout Project - End of Period Statement </t>
  </si>
  <si>
    <t>Note: Fields in blue require data entry, fields in black are calculated and cannot be changed.</t>
  </si>
  <si>
    <t>Net Revenue</t>
  </si>
  <si>
    <t>Net Loss</t>
  </si>
  <si>
    <t>Pursuant to the Crown Agreement:</t>
  </si>
  <si>
    <t>2. The End of Period Statement must be accompanied by an independent auditor's opinion.</t>
  </si>
  <si>
    <t xml:space="preserve">3. The End of Period Statement must be signed by two directors of the Operator. </t>
  </si>
  <si>
    <t>1. The End of Period Statement must be submitted to Alberta Energy Oil Sands Operations within 90 days (i.e.3 months) after the end of each Period.</t>
  </si>
  <si>
    <t>FOR DOE ADMINISTRATIVE PURPOSES - DO NOT REMOVE</t>
  </si>
  <si>
    <t>Form ID:</t>
  </si>
  <si>
    <t>Version:</t>
  </si>
  <si>
    <t>E-Mail Address:</t>
  </si>
  <si>
    <t>Return Allowance  CA PST-6</t>
  </si>
  <si>
    <t>Return Allowance</t>
  </si>
  <si>
    <t>Net Losses</t>
  </si>
  <si>
    <r>
      <t xml:space="preserve">Return </t>
    </r>
    <r>
      <rPr>
        <b/>
        <u val="single"/>
        <sz val="12"/>
        <rFont val="Arial"/>
        <family val="2"/>
      </rPr>
      <t xml:space="preserve">
Allowance Rate**</t>
    </r>
  </si>
  <si>
    <r>
      <t xml:space="preserve">Return </t>
    </r>
    <r>
      <rPr>
        <b/>
        <u val="single"/>
        <sz val="12"/>
        <rFont val="Arial"/>
        <family val="2"/>
      </rPr>
      <t xml:space="preserve">
Allowance Earned</t>
    </r>
  </si>
  <si>
    <t>***Return Allowance does not apply to Post Payout Crown Agreements***</t>
  </si>
  <si>
    <t>[to PST8]</t>
  </si>
  <si>
    <t>OTHER NET PROCEEDS</t>
  </si>
  <si>
    <t xml:space="preserve"> Deemed Gross Revenue
($)</t>
  </si>
  <si>
    <t>Total Other Net Proceeds
($)</t>
  </si>
  <si>
    <r>
      <t>Gross Revenue Royalty</t>
    </r>
    <r>
      <rPr>
        <vertAlign val="superscript"/>
        <sz val="12"/>
        <rFont val="Arial"/>
        <family val="2"/>
      </rPr>
      <t>1</t>
    </r>
  </si>
  <si>
    <r>
      <t>Net Revenue Royalty</t>
    </r>
    <r>
      <rPr>
        <vertAlign val="superscript"/>
        <sz val="12"/>
        <rFont val="Arial"/>
        <family val="2"/>
      </rPr>
      <t>2</t>
    </r>
  </si>
  <si>
    <t>DEEMED GROSS REVENUE*</t>
  </si>
  <si>
    <t>*Deemed Gross Revenue is Project Revenue + Total Other Net Proceeds</t>
  </si>
  <si>
    <t>Deemed Gross Revenue</t>
  </si>
  <si>
    <t xml:space="preserve">Net Revenue Royalty </t>
  </si>
  <si>
    <t>Deemed Gross Revenue less Cost of Diluent</t>
  </si>
  <si>
    <t>Cost of Diluent</t>
  </si>
  <si>
    <t>R%</t>
  </si>
  <si>
    <t>1. Gross Revenue Royalty = Revenue for Royalty Calculation x Gross Revenue Royalty Percentage Per Crown Agreement</t>
  </si>
  <si>
    <t>2.  Net Revenue Royalty =Revenue for Royalty Calculation x Effective R%, where Effective R% is:</t>
  </si>
  <si>
    <t>Net Revenue Royalty Percentage Per Crown Agreement x Net Revenue / Deemed Gross Revenue less Cost of Diluent</t>
  </si>
  <si>
    <t>Revenue for Royalty Calculation</t>
  </si>
  <si>
    <t>REVENUE FOR ROYALTY CALCULATION**</t>
  </si>
  <si>
    <t xml:space="preserve">**Revenue for Royalty Calculation does not include Other Net Proceeds.  </t>
  </si>
  <si>
    <t xml:space="preserve">   Each Product Revenue must be greater than or equal to zero.  Diluent costs to be deducted cannot exceed the value of the Blended Bitumen Revenue.</t>
  </si>
  <si>
    <t>.</t>
  </si>
  <si>
    <t xml:space="preserve">   Revenue for Royalty Calculation = (Total Crude Bitumen Revenue + (Total Blend Bitumen Revenue - Total Diluent Cost in Blend) + Total Other OS Product Revenue)</t>
  </si>
  <si>
    <t>Net Loss Carried Forward from Prev Period (with 1% uplift)</t>
  </si>
  <si>
    <t>CSR###</t>
  </si>
  <si>
    <t>Name of the Project</t>
  </si>
  <si>
    <t>Name of the Project Operator</t>
  </si>
  <si>
    <t>BA Id of the Operator</t>
  </si>
  <si>
    <t>yyyy/mm/dd</t>
  </si>
  <si>
    <t>Enter contact for the form</t>
  </si>
  <si>
    <t>Enter contact's position</t>
  </si>
  <si>
    <t>(###)###-####</t>
  </si>
  <si>
    <t>contact@email.ca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</si>
</sst>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mmm\-yy_)"/>
    <numFmt numFmtId="166" formatCode="&quot;$&quot;#,##0"/>
    <numFmt numFmtId="167" formatCode="0.00000%"/>
    <numFmt numFmtId="168" formatCode="#,##0.0"/>
    <numFmt numFmtId="169" formatCode="0.0"/>
    <numFmt numFmtId="170" formatCode="&quot;$&quot;#,##0_);\(&quot;$&quot;#,##0\)"/>
    <numFmt numFmtId="171" formatCode="#,##0.0;\-#,##0.0"/>
    <numFmt numFmtId="172" formatCode="&quot;$&quot;#,##0.00"/>
    <numFmt numFmtId="173" formatCode="_(* #,##0.0000000000_);_(* \(#,##0.0000000000\);_(* &quot;-&quot;??_);_(@_)"/>
    <numFmt numFmtId="174" formatCode="&quot;$&quot;#,##0.00_);\(&quot;$&quot;#,##0.00\)"/>
    <numFmt numFmtId="175" formatCode="&quot;$&quot;#,##0.000;\-&quot;$&quot;#,##0.000"/>
    <numFmt numFmtId="176" formatCode="&quot;$&quot;#,##0.0;\-&quot;$&quot;#,##0.0"/>
    <numFmt numFmtId="177" formatCode="&quot;$&quot;#,##0.0000000000000;\-&quot;$&quot;#,##0.0000000000000"/>
    <numFmt numFmtId="178" formatCode="_(* #,##0.00_);_(* \(#,##0.00\);_(* &quot;-&quot;??_);_(@_)"/>
    <numFmt numFmtId="179" formatCode="&quot;$&quot;#,##0_);[Red]\(&quot;$&quot;#,##0\)"/>
    <numFmt numFmtId="180" formatCode="_(&quot;$&quot;* #,##0.00_);_(&quot;$&quot;* \(#,##0.00\);_(&quot;$&quot;* &quot;-&quot;??_);_(@_)"/>
    <numFmt numFmtId="181" formatCode="&quot;$&quot;#,##0;\(&quot;$&quot;#,##0\)"/>
    <numFmt numFmtId="182" formatCode="yyyy/mm"/>
    <numFmt numFmtId="183" formatCode="0.0000000"/>
    <numFmt numFmtId="184" formatCode="0.000000"/>
    <numFmt numFmtId="185" formatCode="0.00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000;\-&quot;$&quot;#,##0.00000"/>
    <numFmt numFmtId="192" formatCode="[$-1009]mmmm\ d\,\ yyyy"/>
    <numFmt numFmtId="193" formatCode="yyyy/mm/dd\ "/>
    <numFmt numFmtId="194" formatCode="0.0_ ;\-0.0\ "/>
    <numFmt numFmtId="195" formatCode="#,##0.0_ ;\-#,##0.0\ "/>
    <numFmt numFmtId="196" formatCode="&quot;$&quot;#,##0.00000"/>
  </numFmts>
  <fonts count="87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Century Gothic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2"/>
      <name val="Century Gothic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SWISS"/>
      <family val="0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10"/>
      <name val="Arial"/>
      <family val="2"/>
    </font>
    <font>
      <sz val="16"/>
      <color indexed="3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 val="single"/>
      <sz val="10"/>
      <color theme="1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SWISS"/>
      <family val="0"/>
    </font>
    <font>
      <sz val="12"/>
      <color rgb="FF3333FF"/>
      <name val="Arial"/>
      <family val="2"/>
    </font>
    <font>
      <sz val="10"/>
      <color rgb="FF3333FF"/>
      <name val="Arial"/>
      <family val="2"/>
    </font>
    <font>
      <sz val="12"/>
      <color rgb="FF0000CC"/>
      <name val="Arial"/>
      <family val="2"/>
    </font>
    <font>
      <b/>
      <sz val="12"/>
      <color rgb="FFFF0000"/>
      <name val="Arial"/>
      <family val="2"/>
    </font>
    <font>
      <sz val="16"/>
      <color rgb="FF0033CC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D8D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/>
      <right style="double">
        <color theme="1"/>
      </right>
      <top/>
      <bottom/>
    </border>
    <border>
      <left style="double">
        <color theme="1"/>
      </left>
      <right style="double">
        <color indexed="8"/>
      </right>
      <top/>
      <bottom/>
    </border>
    <border>
      <left/>
      <right style="double">
        <color indexed="8"/>
      </right>
      <top/>
      <bottom/>
    </border>
    <border>
      <left style="double">
        <color theme="1"/>
      </left>
      <right/>
      <top style="double">
        <color theme="1"/>
      </top>
      <bottom/>
    </border>
    <border>
      <left/>
      <right/>
      <top style="double">
        <color theme="1"/>
      </top>
      <bottom/>
    </border>
    <border>
      <left/>
      <right/>
      <top style="thin"/>
      <bottom/>
    </border>
    <border>
      <left/>
      <right/>
      <top/>
      <bottom style="double">
        <color indexed="8"/>
      </bottom>
    </border>
    <border>
      <left style="double">
        <color theme="1"/>
      </left>
      <right/>
      <top style="double">
        <color indexed="8"/>
      </top>
      <bottom/>
    </border>
    <border>
      <left/>
      <right/>
      <top/>
      <bottom style="double">
        <color theme="1"/>
      </bottom>
    </border>
    <border>
      <left/>
      <right style="double">
        <color theme="1"/>
      </right>
      <top/>
      <bottom style="double">
        <color theme="1"/>
      </bottom>
    </border>
    <border>
      <left/>
      <right style="double">
        <color theme="1"/>
      </right>
      <top style="double">
        <color theme="1"/>
      </top>
      <bottom/>
    </border>
    <border>
      <left/>
      <right style="double">
        <color indexed="8"/>
      </right>
      <top/>
      <bottom style="double">
        <color theme="1"/>
      </bottom>
    </border>
    <border>
      <left/>
      <right style="double">
        <color theme="1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/>
      <top/>
      <bottom style="thin"/>
    </border>
    <border>
      <left style="double">
        <color theme="1"/>
      </left>
      <right/>
      <top/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theme="1"/>
      </left>
      <right/>
      <top/>
      <bottom style="double">
        <color theme="1"/>
      </bottom>
    </border>
    <border>
      <left style="double">
        <color indexed="8"/>
      </left>
      <right style="double">
        <color indexed="8"/>
      </right>
      <top style="double">
        <color theme="1"/>
      </top>
      <bottom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double">
        <color theme="1"/>
      </right>
      <top/>
      <bottom style="double">
        <color indexed="8"/>
      </bottom>
    </border>
    <border>
      <left style="double">
        <color theme="1"/>
      </left>
      <right style="double">
        <color indexed="8"/>
      </right>
      <top style="double">
        <color theme="1"/>
      </top>
      <bottom/>
    </border>
    <border>
      <left style="double">
        <color theme="1"/>
      </left>
      <right style="double">
        <color indexed="8"/>
      </right>
      <top/>
      <bottom style="double">
        <color theme="1"/>
      </bottom>
    </border>
    <border>
      <left style="double">
        <color indexed="8"/>
      </left>
      <right style="double">
        <color indexed="8"/>
      </right>
      <top/>
      <bottom style="double">
        <color theme="1"/>
      </bottom>
    </border>
    <border>
      <left style="double">
        <color indexed="8"/>
      </left>
      <right/>
      <top/>
      <bottom style="double">
        <color theme="1"/>
      </bottom>
    </border>
    <border>
      <left style="double">
        <color indexed="8"/>
      </left>
      <right>
        <color indexed="63"/>
      </right>
      <top style="double">
        <color theme="1"/>
      </top>
      <bottom style="double">
        <color theme="1"/>
      </bottom>
    </border>
    <border>
      <left/>
      <right style="double">
        <color indexed="8"/>
      </right>
      <top style="double">
        <color theme="1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/>
      <top style="double">
        <color theme="1"/>
      </top>
      <bottom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8">
    <xf numFmtId="166" fontId="0" fillId="0" borderId="0" xfId="0" applyAlignment="1">
      <alignment/>
    </xf>
    <xf numFmtId="166" fontId="0" fillId="0" borderId="0" xfId="0" applyAlignment="1" applyProtection="1">
      <alignment/>
      <protection/>
    </xf>
    <xf numFmtId="166" fontId="5" fillId="0" borderId="0" xfId="0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6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166" fontId="7" fillId="0" borderId="0" xfId="0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166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right"/>
      <protection/>
    </xf>
    <xf numFmtId="166" fontId="0" fillId="0" borderId="0" xfId="0" applyFill="1" applyAlignment="1" applyProtection="1">
      <alignment/>
      <protection/>
    </xf>
    <xf numFmtId="7" fontId="0" fillId="0" borderId="0" xfId="0" applyNumberFormat="1" applyFill="1" applyAlignment="1" applyProtection="1">
      <alignment/>
      <protection/>
    </xf>
    <xf numFmtId="166" fontId="0" fillId="0" borderId="0" xfId="0" applyFont="1" applyFill="1" applyAlignment="1" applyProtection="1">
      <alignment/>
      <protection/>
    </xf>
    <xf numFmtId="166" fontId="4" fillId="0" borderId="0" xfId="0" applyFont="1" applyAlignment="1" applyProtection="1">
      <alignment/>
      <protection/>
    </xf>
    <xf numFmtId="7" fontId="0" fillId="33" borderId="0" xfId="0" applyNumberFormat="1" applyFont="1" applyFill="1" applyAlignment="1" applyProtection="1">
      <alignment horizontal="center" wrapText="1"/>
      <protection/>
    </xf>
    <xf numFmtId="166" fontId="0" fillId="33" borderId="0" xfId="0" applyFont="1" applyFill="1" applyAlignment="1" applyProtection="1">
      <alignment horizontal="center" wrapText="1"/>
      <protection/>
    </xf>
    <xf numFmtId="7" fontId="0" fillId="0" borderId="0" xfId="0" applyNumberFormat="1" applyFont="1" applyFill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166" fontId="14" fillId="0" borderId="0" xfId="0" applyFont="1" applyFill="1" applyAlignment="1" applyProtection="1">
      <alignment/>
      <protection/>
    </xf>
    <xf numFmtId="166" fontId="6" fillId="0" borderId="0" xfId="0" applyFont="1" applyFill="1" applyAlignment="1" applyProtection="1">
      <alignment/>
      <protection/>
    </xf>
    <xf numFmtId="166" fontId="15" fillId="0" borderId="0" xfId="0" applyFont="1" applyFill="1" applyAlignment="1" applyProtection="1">
      <alignment/>
      <protection/>
    </xf>
    <xf numFmtId="166" fontId="4" fillId="0" borderId="0" xfId="0" applyFont="1" applyFill="1" applyAlignment="1" applyProtection="1">
      <alignment/>
      <protection/>
    </xf>
    <xf numFmtId="166" fontId="12" fillId="0" borderId="0" xfId="0" applyFont="1" applyFill="1" applyAlignment="1" applyProtection="1">
      <alignment/>
      <protection/>
    </xf>
    <xf numFmtId="166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7" fontId="0" fillId="0" borderId="0" xfId="0" applyNumberFormat="1" applyFont="1" applyFill="1" applyAlignment="1" applyProtection="1">
      <alignment horizontal="left" wrapText="1"/>
      <protection/>
    </xf>
    <xf numFmtId="164" fontId="0" fillId="0" borderId="0" xfId="0" applyNumberFormat="1" applyFont="1" applyFill="1" applyAlignment="1" applyProtection="1">
      <alignment horizontal="left" wrapText="1"/>
      <protection/>
    </xf>
    <xf numFmtId="7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165" fontId="0" fillId="0" borderId="0" xfId="0" applyNumberFormat="1" applyFill="1" applyAlignment="1" applyProtection="1">
      <alignment horizontal="left"/>
      <protection/>
    </xf>
    <xf numFmtId="5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Alignment="1" applyProtection="1">
      <alignment horizontal="right"/>
      <protection/>
    </xf>
    <xf numFmtId="7" fontId="0" fillId="0" borderId="0" xfId="0" applyNumberFormat="1" applyFill="1" applyAlignment="1" applyProtection="1">
      <alignment horizontal="right"/>
      <protection/>
    </xf>
    <xf numFmtId="164" fontId="0" fillId="34" borderId="0" xfId="0" applyNumberFormat="1" applyFill="1" applyAlignment="1" applyProtection="1">
      <alignment/>
      <protection/>
    </xf>
    <xf numFmtId="7" fontId="0" fillId="34" borderId="0" xfId="0" applyNumberFormat="1" applyFill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0" fontId="18" fillId="0" borderId="11" xfId="0" applyNumberFormat="1" applyFont="1" applyBorder="1" applyAlignment="1" applyProtection="1">
      <alignment horizontal="center"/>
      <protection/>
    </xf>
    <xf numFmtId="0" fontId="18" fillId="0" borderId="12" xfId="0" applyNumberFormat="1" applyFont="1" applyBorder="1" applyAlignment="1" applyProtection="1">
      <alignment horizontal="center"/>
      <protection/>
    </xf>
    <xf numFmtId="0" fontId="18" fillId="0" borderId="12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 applyProtection="1">
      <alignment horizontal="center"/>
      <protection/>
    </xf>
    <xf numFmtId="0" fontId="18" fillId="0" borderId="14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/>
    </xf>
    <xf numFmtId="0" fontId="20" fillId="0" borderId="13" xfId="0" applyNumberFormat="1" applyFont="1" applyBorder="1" applyAlignment="1" applyProtection="1">
      <alignment/>
      <protection/>
    </xf>
    <xf numFmtId="166" fontId="73" fillId="0" borderId="15" xfId="0" applyNumberFormat="1" applyFont="1" applyFill="1" applyBorder="1" applyAlignment="1" applyProtection="1">
      <alignment/>
      <protection/>
    </xf>
    <xf numFmtId="166" fontId="73" fillId="0" borderId="16" xfId="0" applyNumberFormat="1" applyFont="1" applyFill="1" applyBorder="1" applyAlignment="1" applyProtection="1">
      <alignment/>
      <protection/>
    </xf>
    <xf numFmtId="171" fontId="73" fillId="0" borderId="17" xfId="0" applyNumberFormat="1" applyFont="1" applyFill="1" applyBorder="1" applyAlignment="1" applyProtection="1">
      <alignment/>
      <protection/>
    </xf>
    <xf numFmtId="166" fontId="55" fillId="0" borderId="18" xfId="0" applyNumberFormat="1" applyFont="1" applyBorder="1" applyAlignment="1" applyProtection="1">
      <alignment/>
      <protection/>
    </xf>
    <xf numFmtId="171" fontId="21" fillId="0" borderId="15" xfId="0" applyNumberFormat="1" applyFont="1" applyFill="1" applyBorder="1" applyAlignment="1" applyProtection="1">
      <alignment/>
      <protection/>
    </xf>
    <xf numFmtId="171" fontId="21" fillId="0" borderId="16" xfId="0" applyNumberFormat="1" applyFont="1" applyFill="1" applyBorder="1" applyAlignment="1" applyProtection="1">
      <alignment/>
      <protection/>
    </xf>
    <xf numFmtId="171" fontId="2" fillId="0" borderId="17" xfId="0" applyNumberFormat="1" applyFont="1" applyFill="1" applyBorder="1" applyAlignment="1" applyProtection="1">
      <alignment/>
      <protection/>
    </xf>
    <xf numFmtId="171" fontId="2" fillId="0" borderId="19" xfId="0" applyNumberFormat="1" applyFont="1" applyBorder="1" applyAlignment="1" applyProtection="1">
      <alignment/>
      <protection/>
    </xf>
    <xf numFmtId="0" fontId="74" fillId="0" borderId="12" xfId="0" applyNumberFormat="1" applyFont="1" applyBorder="1" applyAlignment="1" applyProtection="1">
      <alignment/>
      <protection/>
    </xf>
    <xf numFmtId="170" fontId="21" fillId="0" borderId="15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left" vertical="top"/>
      <protection/>
    </xf>
    <xf numFmtId="0" fontId="5" fillId="34" borderId="0" xfId="0" applyNumberFormat="1" applyFont="1" applyFill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34" borderId="0" xfId="0" applyNumberForma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18" fillId="0" borderId="24" xfId="0" applyNumberFormat="1" applyFont="1" applyBorder="1" applyAlignment="1" applyProtection="1">
      <alignment/>
      <protection/>
    </xf>
    <xf numFmtId="0" fontId="73" fillId="0" borderId="25" xfId="0" applyNumberFormat="1" applyFont="1" applyBorder="1" applyAlignment="1" applyProtection="1">
      <alignment/>
      <protection/>
    </xf>
    <xf numFmtId="0" fontId="75" fillId="0" borderId="0" xfId="0" applyNumberFormat="1" applyFont="1" applyAlignment="1" applyProtection="1">
      <alignment/>
      <protection/>
    </xf>
    <xf numFmtId="0" fontId="73" fillId="0" borderId="0" xfId="0" applyNumberFormat="1" applyFont="1" applyBorder="1" applyAlignment="1" applyProtection="1">
      <alignment/>
      <protection/>
    </xf>
    <xf numFmtId="0" fontId="73" fillId="0" borderId="17" xfId="0" applyNumberFormat="1" applyFont="1" applyBorder="1" applyAlignment="1" applyProtection="1">
      <alignment/>
      <protection/>
    </xf>
    <xf numFmtId="0" fontId="73" fillId="0" borderId="26" xfId="0" applyNumberFormat="1" applyFont="1" applyBorder="1" applyAlignment="1" applyProtection="1">
      <alignment/>
      <protection/>
    </xf>
    <xf numFmtId="172" fontId="73" fillId="0" borderId="0" xfId="0" applyNumberFormat="1" applyFont="1" applyBorder="1" applyAlignment="1" applyProtection="1">
      <alignment/>
      <protection/>
    </xf>
    <xf numFmtId="172" fontId="73" fillId="0" borderId="27" xfId="0" applyNumberFormat="1" applyFont="1" applyBorder="1" applyAlignment="1" applyProtection="1">
      <alignment/>
      <protection/>
    </xf>
    <xf numFmtId="172" fontId="75" fillId="0" borderId="0" xfId="0" applyNumberFormat="1" applyFont="1" applyAlignment="1" applyProtection="1">
      <alignment/>
      <protection/>
    </xf>
    <xf numFmtId="0" fontId="75" fillId="0" borderId="25" xfId="0" applyNumberFormat="1" applyFont="1" applyBorder="1" applyAlignment="1" applyProtection="1">
      <alignment/>
      <protection/>
    </xf>
    <xf numFmtId="0" fontId="75" fillId="0" borderId="0" xfId="0" applyNumberFormat="1" applyFont="1" applyBorder="1" applyAlignment="1" applyProtection="1">
      <alignment/>
      <protection/>
    </xf>
    <xf numFmtId="0" fontId="73" fillId="0" borderId="28" xfId="0" applyNumberFormat="1" applyFont="1" applyBorder="1" applyAlignment="1" applyProtection="1">
      <alignment/>
      <protection/>
    </xf>
    <xf numFmtId="0" fontId="73" fillId="0" borderId="19" xfId="0" applyNumberFormat="1" applyFont="1" applyBorder="1" applyAlignment="1" applyProtection="1">
      <alignment/>
      <protection/>
    </xf>
    <xf numFmtId="0" fontId="76" fillId="0" borderId="25" xfId="0" applyNumberFormat="1" applyFont="1" applyBorder="1" applyAlignment="1" applyProtection="1">
      <alignment/>
      <protection/>
    </xf>
    <xf numFmtId="0" fontId="55" fillId="0" borderId="25" xfId="0" applyNumberFormat="1" applyFont="1" applyBorder="1" applyAlignment="1" applyProtection="1">
      <alignment/>
      <protection/>
    </xf>
    <xf numFmtId="172" fontId="77" fillId="0" borderId="10" xfId="0" applyNumberFormat="1" applyFont="1" applyBorder="1" applyAlignment="1" applyProtection="1">
      <alignment/>
      <protection/>
    </xf>
    <xf numFmtId="172" fontId="55" fillId="0" borderId="10" xfId="0" applyNumberFormat="1" applyFont="1" applyBorder="1" applyAlignment="1" applyProtection="1">
      <alignment/>
      <protection/>
    </xf>
    <xf numFmtId="0" fontId="76" fillId="0" borderId="0" xfId="0" applyNumberFormat="1" applyFont="1" applyBorder="1" applyAlignment="1" applyProtection="1">
      <alignment/>
      <protection/>
    </xf>
    <xf numFmtId="0" fontId="55" fillId="0" borderId="0" xfId="0" applyNumberFormat="1" applyFont="1" applyBorder="1" applyAlignment="1" applyProtection="1">
      <alignment/>
      <protection/>
    </xf>
    <xf numFmtId="0" fontId="76" fillId="0" borderId="0" xfId="0" applyNumberFormat="1" applyFont="1" applyAlignment="1" applyProtection="1">
      <alignment/>
      <protection/>
    </xf>
    <xf numFmtId="0" fontId="71" fillId="0" borderId="12" xfId="0" applyNumberFormat="1" applyFont="1" applyBorder="1" applyAlignment="1" applyProtection="1">
      <alignment/>
      <protection/>
    </xf>
    <xf numFmtId="170" fontId="55" fillId="0" borderId="13" xfId="0" applyNumberFormat="1" applyFont="1" applyBorder="1" applyAlignment="1" applyProtection="1">
      <alignment/>
      <protection/>
    </xf>
    <xf numFmtId="0" fontId="78" fillId="0" borderId="13" xfId="0" applyNumberFormat="1" applyFont="1" applyBorder="1" applyAlignment="1" applyProtection="1">
      <alignment/>
      <protection/>
    </xf>
    <xf numFmtId="173" fontId="55" fillId="0" borderId="13" xfId="42" applyNumberFormat="1" applyFont="1" applyBorder="1" applyAlignment="1" applyProtection="1">
      <alignment/>
      <protection/>
    </xf>
    <xf numFmtId="0" fontId="55" fillId="0" borderId="13" xfId="0" applyNumberFormat="1" applyFont="1" applyBorder="1" applyAlignment="1" applyProtection="1">
      <alignment/>
      <protection/>
    </xf>
    <xf numFmtId="0" fontId="55" fillId="0" borderId="11" xfId="0" applyNumberFormat="1" applyFont="1" applyBorder="1" applyAlignment="1" applyProtection="1">
      <alignment/>
      <protection/>
    </xf>
    <xf numFmtId="0" fontId="55" fillId="0" borderId="29" xfId="0" applyNumberFormat="1" applyFont="1" applyBorder="1" applyAlignment="1" applyProtection="1">
      <alignment/>
      <protection/>
    </xf>
    <xf numFmtId="0" fontId="55" fillId="0" borderId="3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Alignment="1" applyProtection="1">
      <alignment/>
      <protection/>
    </xf>
    <xf numFmtId="166" fontId="0" fillId="0" borderId="0" xfId="0" applyAlignment="1" applyProtection="1">
      <alignment/>
      <protection locked="0"/>
    </xf>
    <xf numFmtId="0" fontId="17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NumberFormat="1" applyAlignment="1" applyProtection="1">
      <alignment/>
      <protection locked="0"/>
    </xf>
    <xf numFmtId="49" fontId="9" fillId="0" borderId="31" xfId="0" applyNumberFormat="1" applyFont="1" applyFill="1" applyBorder="1" applyAlignment="1" applyProtection="1">
      <alignment horizontal="left"/>
      <protection locked="0"/>
    </xf>
    <xf numFmtId="167" fontId="81" fillId="0" borderId="0" xfId="0" applyNumberFormat="1" applyFont="1" applyFill="1" applyAlignment="1" applyProtection="1">
      <alignment/>
      <protection locked="0"/>
    </xf>
    <xf numFmtId="166" fontId="73" fillId="0" borderId="15" xfId="0" applyNumberFormat="1" applyFont="1" applyFill="1" applyBorder="1" applyAlignment="1" applyProtection="1">
      <alignment/>
      <protection locked="0"/>
    </xf>
    <xf numFmtId="166" fontId="73" fillId="0" borderId="16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applyProtection="1">
      <alignment/>
      <protection/>
    </xf>
    <xf numFmtId="0" fontId="82" fillId="0" borderId="0" xfId="0" applyNumberFormat="1" applyFont="1" applyAlignment="1" applyProtection="1">
      <alignment/>
      <protection/>
    </xf>
    <xf numFmtId="0" fontId="83" fillId="0" borderId="0" xfId="0" applyNumberFormat="1" applyFont="1" applyAlignment="1" applyProtection="1">
      <alignment/>
      <protection locked="0"/>
    </xf>
    <xf numFmtId="0" fontId="0" fillId="35" borderId="31" xfId="0" applyNumberFormat="1" applyFont="1" applyFill="1" applyBorder="1" applyAlignment="1" applyProtection="1">
      <alignment horizontal="center"/>
      <protection/>
    </xf>
    <xf numFmtId="44" fontId="0" fillId="35" borderId="31" xfId="44" applyFont="1" applyFill="1" applyBorder="1" applyAlignment="1" applyProtection="1">
      <alignment horizontal="center" wrapText="1"/>
      <protection/>
    </xf>
    <xf numFmtId="0" fontId="19" fillId="0" borderId="24" xfId="0" applyNumberFormat="1" applyFont="1" applyBorder="1" applyAlignment="1" applyProtection="1">
      <alignment/>
      <protection/>
    </xf>
    <xf numFmtId="0" fontId="19" fillId="0" borderId="32" xfId="0" applyNumberFormat="1" applyFont="1" applyBorder="1" applyAlignment="1" applyProtection="1">
      <alignment/>
      <protection/>
    </xf>
    <xf numFmtId="37" fontId="19" fillId="0" borderId="33" xfId="0" applyNumberFormat="1" applyFont="1" applyBorder="1" applyAlignment="1" applyProtection="1">
      <alignment horizontal="center"/>
      <protection/>
    </xf>
    <xf numFmtId="37" fontId="19" fillId="0" borderId="23" xfId="0" applyNumberFormat="1" applyFont="1" applyBorder="1" applyAlignment="1" applyProtection="1">
      <alignment horizontal="center"/>
      <protection/>
    </xf>
    <xf numFmtId="0" fontId="18" fillId="0" borderId="34" xfId="0" applyNumberFormat="1" applyFont="1" applyBorder="1" applyAlignment="1" applyProtection="1">
      <alignment horizontal="center"/>
      <protection/>
    </xf>
    <xf numFmtId="0" fontId="18" fillId="0" borderId="10" xfId="0" applyNumberFormat="1" applyFont="1" applyBorder="1" applyAlignment="1" applyProtection="1">
      <alignment/>
      <protection/>
    </xf>
    <xf numFmtId="0" fontId="55" fillId="0" borderId="19" xfId="0" applyNumberFormat="1" applyFont="1" applyBorder="1" applyAlignment="1" applyProtection="1">
      <alignment/>
      <protection/>
    </xf>
    <xf numFmtId="166" fontId="55" fillId="0" borderId="15" xfId="0" applyNumberFormat="1" applyFont="1" applyFill="1" applyBorder="1" applyAlignment="1" applyProtection="1">
      <alignment/>
      <protection/>
    </xf>
    <xf numFmtId="166" fontId="55" fillId="0" borderId="16" xfId="0" applyNumberFormat="1" applyFont="1" applyFill="1" applyBorder="1" applyAlignment="1" applyProtection="1">
      <alignment/>
      <protection/>
    </xf>
    <xf numFmtId="172" fontId="55" fillId="0" borderId="35" xfId="0" applyNumberFormat="1" applyFont="1" applyBorder="1" applyAlignment="1" applyProtection="1">
      <alignment/>
      <protection/>
    </xf>
    <xf numFmtId="0" fontId="19" fillId="36" borderId="35" xfId="0" applyNumberFormat="1" applyFont="1" applyFill="1" applyBorder="1" applyAlignment="1" applyProtection="1">
      <alignment/>
      <protection/>
    </xf>
    <xf numFmtId="0" fontId="0" fillId="36" borderId="25" xfId="0" applyNumberFormat="1" applyFont="1" applyFill="1" applyBorder="1" applyAlignment="1" applyProtection="1">
      <alignment/>
      <protection/>
    </xf>
    <xf numFmtId="0" fontId="2" fillId="36" borderId="25" xfId="0" applyNumberFormat="1" applyFont="1" applyFill="1" applyBorder="1" applyAlignment="1" applyProtection="1">
      <alignment/>
      <protection/>
    </xf>
    <xf numFmtId="166" fontId="55" fillId="0" borderId="36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174" fontId="0" fillId="0" borderId="0" xfId="0" applyNumberFormat="1" applyAlignment="1" applyProtection="1">
      <alignment/>
      <protection/>
    </xf>
    <xf numFmtId="0" fontId="5" fillId="34" borderId="0" xfId="0" applyNumberFormat="1" applyFont="1" applyFill="1" applyAlignment="1">
      <alignment horizontal="right"/>
    </xf>
    <xf numFmtId="166" fontId="0" fillId="0" borderId="0" xfId="0" applyFill="1" applyAlignment="1">
      <alignment/>
    </xf>
    <xf numFmtId="174" fontId="0" fillId="0" borderId="0" xfId="0" applyNumberFormat="1" applyFill="1" applyAlignment="1" applyProtection="1">
      <alignment/>
      <protection/>
    </xf>
    <xf numFmtId="166" fontId="5" fillId="0" borderId="0" xfId="0" applyFont="1" applyFill="1" applyAlignment="1">
      <alignment horizontal="right"/>
    </xf>
    <xf numFmtId="166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82" fontId="0" fillId="0" borderId="0" xfId="0" applyNumberFormat="1" applyFill="1" applyAlignment="1">
      <alignment horizontal="right"/>
    </xf>
    <xf numFmtId="166" fontId="5" fillId="0" borderId="0" xfId="0" applyFont="1" applyFill="1" applyAlignment="1">
      <alignment/>
    </xf>
    <xf numFmtId="166" fontId="0" fillId="0" borderId="0" xfId="0" applyFont="1" applyFill="1" applyAlignment="1">
      <alignment/>
    </xf>
    <xf numFmtId="166" fontId="0" fillId="0" borderId="0" xfId="0" applyFont="1" applyFill="1" applyAlignment="1">
      <alignment horizontal="left"/>
    </xf>
    <xf numFmtId="166" fontId="0" fillId="0" borderId="31" xfId="0" applyFont="1" applyFill="1" applyBorder="1" applyAlignment="1">
      <alignment/>
    </xf>
    <xf numFmtId="174" fontId="0" fillId="0" borderId="0" xfId="0" applyNumberFormat="1" applyFont="1" applyFill="1" applyAlignment="1" applyProtection="1">
      <alignment/>
      <protection/>
    </xf>
    <xf numFmtId="166" fontId="3" fillId="0" borderId="0" xfId="0" applyFont="1" applyFill="1" applyAlignment="1" applyProtection="1">
      <alignment horizontal="right"/>
      <protection/>
    </xf>
    <xf numFmtId="0" fontId="84" fillId="0" borderId="31" xfId="0" applyNumberFormat="1" applyFont="1" applyFill="1" applyBorder="1" applyAlignment="1" applyProtection="1">
      <alignment horizontal="left"/>
      <protection locked="0"/>
    </xf>
    <xf numFmtId="166" fontId="76" fillId="0" borderId="0" xfId="0" applyFont="1" applyFill="1" applyAlignment="1">
      <alignment/>
    </xf>
    <xf numFmtId="166" fontId="76" fillId="0" borderId="0" xfId="0" applyFont="1" applyFill="1" applyAlignment="1">
      <alignment horizontal="right"/>
    </xf>
    <xf numFmtId="166" fontId="76" fillId="0" borderId="31" xfId="0" applyFont="1" applyFill="1" applyBorder="1" applyAlignment="1">
      <alignment/>
    </xf>
    <xf numFmtId="0" fontId="76" fillId="0" borderId="0" xfId="0" applyNumberFormat="1" applyFont="1" applyFill="1" applyAlignment="1">
      <alignment/>
    </xf>
    <xf numFmtId="174" fontId="76" fillId="0" borderId="0" xfId="0" applyNumberFormat="1" applyFont="1" applyFill="1" applyAlignment="1" applyProtection="1">
      <alignment/>
      <protection/>
    </xf>
    <xf numFmtId="166" fontId="76" fillId="0" borderId="0" xfId="0" applyFont="1" applyFill="1" applyAlignment="1" applyProtection="1">
      <alignment/>
      <protection/>
    </xf>
    <xf numFmtId="166" fontId="85" fillId="0" borderId="0" xfId="0" applyFont="1" applyFill="1" applyAlignment="1">
      <alignment horizontal="right"/>
    </xf>
    <xf numFmtId="7" fontId="3" fillId="0" borderId="0" xfId="0" applyNumberFormat="1" applyFont="1" applyFill="1" applyAlignment="1" applyProtection="1">
      <alignment horizontal="right"/>
      <protection/>
    </xf>
    <xf numFmtId="0" fontId="8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 applyProtection="1">
      <alignment horizontal="right" vertical="top"/>
      <protection/>
    </xf>
    <xf numFmtId="0" fontId="0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5" fillId="34" borderId="19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 applyProtection="1">
      <alignment/>
      <protection/>
    </xf>
    <xf numFmtId="182" fontId="0" fillId="0" borderId="23" xfId="0" applyNumberFormat="1" applyFill="1" applyBorder="1" applyAlignment="1">
      <alignment horizontal="right"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5" fillId="34" borderId="0" xfId="0" applyNumberFormat="1" applyFont="1" applyFill="1" applyAlignment="1" applyProtection="1">
      <alignment horizontal="right"/>
      <protection/>
    </xf>
    <xf numFmtId="166" fontId="5" fillId="0" borderId="0" xfId="0" applyFont="1" applyFill="1" applyAlignment="1" applyProtection="1">
      <alignment horizontal="right"/>
      <protection/>
    </xf>
    <xf numFmtId="166" fontId="0" fillId="0" borderId="0" xfId="0" applyFon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right"/>
      <protection/>
    </xf>
    <xf numFmtId="182" fontId="0" fillId="0" borderId="0" xfId="0" applyNumberFormat="1" applyFill="1" applyAlignment="1" applyProtection="1">
      <alignment horizontal="right"/>
      <protection/>
    </xf>
    <xf numFmtId="166" fontId="5" fillId="0" borderId="0" xfId="0" applyFont="1" applyFill="1" applyAlignment="1" applyProtection="1">
      <alignment/>
      <protection/>
    </xf>
    <xf numFmtId="166" fontId="0" fillId="0" borderId="0" xfId="0" applyFont="1" applyFill="1" applyAlignment="1" applyProtection="1">
      <alignment horizontal="left"/>
      <protection/>
    </xf>
    <xf numFmtId="166" fontId="0" fillId="0" borderId="31" xfId="0" applyFont="1" applyFill="1" applyBorder="1" applyAlignment="1" applyProtection="1">
      <alignment/>
      <protection/>
    </xf>
    <xf numFmtId="166" fontId="6" fillId="0" borderId="0" xfId="0" applyFont="1" applyFill="1" applyAlignment="1" applyProtection="1">
      <alignment horizontal="right"/>
      <protection/>
    </xf>
    <xf numFmtId="0" fontId="84" fillId="0" borderId="31" xfId="0" applyNumberFormat="1" applyFont="1" applyFill="1" applyBorder="1" applyAlignment="1" applyProtection="1">
      <alignment horizontal="left"/>
      <protection/>
    </xf>
    <xf numFmtId="166" fontId="76" fillId="0" borderId="0" xfId="0" applyFont="1" applyFill="1" applyAlignment="1" applyProtection="1">
      <alignment horizontal="right"/>
      <protection/>
    </xf>
    <xf numFmtId="166" fontId="76" fillId="0" borderId="31" xfId="0" applyFont="1" applyFill="1" applyBorder="1" applyAlignment="1" applyProtection="1">
      <alignment/>
      <protection/>
    </xf>
    <xf numFmtId="166" fontId="85" fillId="0" borderId="0" xfId="0" applyFont="1" applyFill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23" xfId="0" applyNumberFormat="1" applyFont="1" applyBorder="1" applyAlignment="1" applyProtection="1">
      <alignment/>
      <protection/>
    </xf>
    <xf numFmtId="0" fontId="11" fillId="0" borderId="23" xfId="0" applyNumberFormat="1" applyFont="1" applyBorder="1" applyAlignment="1" applyProtection="1">
      <alignment/>
      <protection/>
    </xf>
    <xf numFmtId="0" fontId="2" fillId="0" borderId="35" xfId="0" applyNumberFormat="1" applyFont="1" applyBorder="1" applyAlignment="1" applyProtection="1">
      <alignment/>
      <protection/>
    </xf>
    <xf numFmtId="0" fontId="2" fillId="0" borderId="2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2" fontId="2" fillId="0" borderId="35" xfId="0" applyNumberFormat="1" applyFon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2" fontId="18" fillId="0" borderId="10" xfId="0" applyNumberFormat="1" applyFont="1" applyBorder="1" applyAlignment="1" applyProtection="1">
      <alignment/>
      <protection/>
    </xf>
    <xf numFmtId="0" fontId="0" fillId="37" borderId="31" xfId="0" applyNumberFormat="1" applyFont="1" applyFill="1" applyBorder="1" applyAlignment="1" applyProtection="1">
      <alignment horizontal="left"/>
      <protection/>
    </xf>
    <xf numFmtId="0" fontId="0" fillId="37" borderId="31" xfId="0" applyNumberFormat="1" applyFont="1" applyFill="1" applyBorder="1" applyAlignment="1" applyProtection="1">
      <alignment horizontal="center" wrapText="1"/>
      <protection/>
    </xf>
    <xf numFmtId="44" fontId="75" fillId="37" borderId="31" xfId="44" applyFont="1" applyFill="1" applyBorder="1" applyAlignment="1" applyProtection="1">
      <alignment horizontal="center" wrapText="1"/>
      <protection locked="0"/>
    </xf>
    <xf numFmtId="0" fontId="0" fillId="0" borderId="0" xfId="56" applyNumberFormat="1" applyFont="1" applyFill="1" applyBorder="1" applyProtection="1">
      <alignment/>
      <protection/>
    </xf>
    <xf numFmtId="166" fontId="76" fillId="0" borderId="0" xfId="0" applyFont="1" applyFill="1" applyBorder="1" applyAlignment="1" applyProtection="1">
      <alignment/>
      <protection/>
    </xf>
    <xf numFmtId="166" fontId="85" fillId="0" borderId="37" xfId="0" applyFont="1" applyFill="1" applyBorder="1" applyAlignment="1">
      <alignment horizontal="right"/>
    </xf>
    <xf numFmtId="165" fontId="5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86" fillId="34" borderId="0" xfId="0" applyNumberFormat="1" applyFont="1" applyFill="1" applyAlignment="1">
      <alignment/>
    </xf>
    <xf numFmtId="0" fontId="86" fillId="0" borderId="0" xfId="0" applyNumberFormat="1" applyFont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 applyProtection="1">
      <alignment horizontal="right"/>
      <protection/>
    </xf>
    <xf numFmtId="14" fontId="9" fillId="0" borderId="31" xfId="0" applyNumberFormat="1" applyFont="1" applyFill="1" applyBorder="1" applyAlignment="1" applyProtection="1">
      <alignment horizontal="left"/>
      <protection locked="0"/>
    </xf>
    <xf numFmtId="0" fontId="84" fillId="0" borderId="0" xfId="0" applyNumberFormat="1" applyFont="1" applyAlignment="1" applyProtection="1">
      <alignment horizontal="left"/>
      <protection/>
    </xf>
    <xf numFmtId="49" fontId="75" fillId="0" borderId="0" xfId="0" applyNumberFormat="1" applyFont="1" applyAlignment="1" applyProtection="1">
      <alignment/>
      <protection locked="0"/>
    </xf>
    <xf numFmtId="193" fontId="7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93" fontId="84" fillId="0" borderId="37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75" fillId="0" borderId="0" xfId="56" applyFont="1" applyFill="1" applyBorder="1" applyProtection="1">
      <alignment/>
      <protection locked="0"/>
    </xf>
    <xf numFmtId="0" fontId="0" fillId="0" borderId="0" xfId="56" applyFont="1" applyFill="1" applyBorder="1" applyProtection="1">
      <alignment/>
      <protection/>
    </xf>
    <xf numFmtId="0" fontId="0" fillId="0" borderId="0" xfId="56" applyFont="1" applyBorder="1">
      <alignment/>
      <protection/>
    </xf>
    <xf numFmtId="0" fontId="0" fillId="0" borderId="0" xfId="56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75" fillId="0" borderId="0" xfId="56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Border="1" applyAlignment="1" applyProtection="1">
      <alignment/>
      <protection/>
    </xf>
    <xf numFmtId="166" fontId="0" fillId="0" borderId="0" xfId="0" applyFill="1" applyBorder="1" applyAlignment="1" applyProtection="1">
      <alignment/>
      <protection/>
    </xf>
    <xf numFmtId="166" fontId="0" fillId="0" borderId="0" xfId="0" applyFont="1" applyBorder="1" applyAlignment="1" applyProtection="1">
      <alignment/>
      <protection/>
    </xf>
    <xf numFmtId="49" fontId="76" fillId="0" borderId="0" xfId="0" applyNumberFormat="1" applyFont="1" applyAlignment="1" applyProtection="1">
      <alignment/>
      <protection/>
    </xf>
    <xf numFmtId="166" fontId="11" fillId="0" borderId="0" xfId="0" applyFont="1" applyFill="1" applyAlignment="1" applyProtection="1">
      <alignment/>
      <protection/>
    </xf>
    <xf numFmtId="193" fontId="84" fillId="0" borderId="31" xfId="0" applyNumberFormat="1" applyFont="1" applyFill="1" applyBorder="1" applyAlignment="1" applyProtection="1">
      <alignment horizontal="left"/>
      <protection/>
    </xf>
    <xf numFmtId="5" fontId="8" fillId="0" borderId="0" xfId="0" applyNumberFormat="1" applyFont="1" applyFill="1" applyAlignment="1" applyProtection="1">
      <alignment/>
      <protection/>
    </xf>
    <xf numFmtId="5" fontId="5" fillId="0" borderId="0" xfId="0" applyNumberFormat="1" applyFont="1" applyFill="1" applyAlignment="1" applyProtection="1">
      <alignment/>
      <protection/>
    </xf>
    <xf numFmtId="166" fontId="7" fillId="0" borderId="0" xfId="0" applyFont="1" applyFill="1" applyAlignment="1" applyProtection="1">
      <alignment/>
      <protection/>
    </xf>
    <xf numFmtId="5" fontId="8" fillId="0" borderId="0" xfId="0" applyNumberFormat="1" applyFont="1" applyFill="1" applyBorder="1" applyAlignment="1" applyProtection="1">
      <alignment/>
      <protection locked="0"/>
    </xf>
    <xf numFmtId="193" fontId="84" fillId="0" borderId="37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84" fillId="0" borderId="31" xfId="0" applyNumberFormat="1" applyFont="1" applyFill="1" applyBorder="1" applyAlignment="1" applyProtection="1">
      <alignment horizontal="left"/>
      <protection locked="0"/>
    </xf>
    <xf numFmtId="14" fontId="84" fillId="0" borderId="31" xfId="0" applyNumberFormat="1" applyFont="1" applyFill="1" applyBorder="1" applyAlignment="1" applyProtection="1">
      <alignment horizontal="left"/>
      <protection locked="0"/>
    </xf>
    <xf numFmtId="2" fontId="0" fillId="0" borderId="19" xfId="0" applyNumberFormat="1" applyFont="1" applyFill="1" applyBorder="1" applyAlignment="1">
      <alignment horizontal="right"/>
    </xf>
    <xf numFmtId="7" fontId="7" fillId="0" borderId="0" xfId="0" applyNumberFormat="1" applyFont="1" applyFill="1" applyAlignment="1" applyProtection="1">
      <alignment/>
      <protection/>
    </xf>
    <xf numFmtId="166" fontId="5" fillId="0" borderId="0" xfId="0" applyFont="1" applyFill="1" applyAlignment="1" applyProtection="1">
      <alignment horizontal="center" wrapText="1"/>
      <protection/>
    </xf>
    <xf numFmtId="7" fontId="7" fillId="0" borderId="0" xfId="0" applyNumberFormat="1" applyFont="1" applyAlignment="1" applyProtection="1">
      <alignment/>
      <protection/>
    </xf>
    <xf numFmtId="166" fontId="79" fillId="0" borderId="0" xfId="0" applyFont="1" applyAlignment="1" applyProtection="1">
      <alignment/>
      <protection locked="0"/>
    </xf>
    <xf numFmtId="7" fontId="8" fillId="0" borderId="0" xfId="0" applyNumberFormat="1" applyFont="1" applyAlignment="1" applyProtection="1">
      <alignment/>
      <protection/>
    </xf>
    <xf numFmtId="184" fontId="76" fillId="0" borderId="0" xfId="0" applyNumberFormat="1" applyFont="1" applyAlignment="1" applyProtection="1">
      <alignment/>
      <protection/>
    </xf>
    <xf numFmtId="5" fontId="79" fillId="0" borderId="0" xfId="0" applyNumberFormat="1" applyFont="1" applyAlignment="1" applyProtection="1">
      <alignment horizontal="right"/>
      <protection/>
    </xf>
    <xf numFmtId="10" fontId="8" fillId="0" borderId="0" xfId="0" applyNumberFormat="1" applyFont="1" applyAlignment="1" applyProtection="1">
      <alignment/>
      <protection/>
    </xf>
    <xf numFmtId="166" fontId="25" fillId="0" borderId="0" xfId="0" applyFont="1" applyAlignment="1" applyProtection="1">
      <alignment/>
      <protection/>
    </xf>
    <xf numFmtId="166" fontId="5" fillId="0" borderId="0" xfId="0" applyFont="1" applyFill="1" applyAlignment="1" applyProtection="1">
      <alignment horizontal="left"/>
      <protection/>
    </xf>
    <xf numFmtId="166" fontId="84" fillId="0" borderId="0" xfId="0" applyFont="1" applyFill="1" applyAlignment="1" applyProtection="1">
      <alignment/>
      <protection/>
    </xf>
    <xf numFmtId="166" fontId="84" fillId="0" borderId="0" xfId="0" applyFont="1" applyFill="1" applyAlignment="1" applyProtection="1">
      <alignment horizontal="right"/>
      <protection/>
    </xf>
    <xf numFmtId="49" fontId="84" fillId="0" borderId="31" xfId="0" applyNumberFormat="1" applyFont="1" applyFill="1" applyBorder="1" applyAlignment="1" applyProtection="1">
      <alignment horizontal="left"/>
      <protection/>
    </xf>
    <xf numFmtId="14" fontId="84" fillId="0" borderId="37" xfId="0" applyNumberFormat="1" applyFont="1" applyFill="1" applyBorder="1" applyAlignment="1" applyProtection="1">
      <alignment horizontal="left"/>
      <protection/>
    </xf>
    <xf numFmtId="14" fontId="84" fillId="0" borderId="31" xfId="0" applyNumberFormat="1" applyFont="1" applyFill="1" applyBorder="1" applyAlignment="1" applyProtection="1">
      <alignment horizontal="left"/>
      <protection/>
    </xf>
    <xf numFmtId="166" fontId="26" fillId="0" borderId="0" xfId="0" applyFont="1" applyFill="1" applyAlignment="1" applyProtection="1">
      <alignment/>
      <protection/>
    </xf>
    <xf numFmtId="14" fontId="7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18" fillId="0" borderId="10" xfId="0" applyNumberFormat="1" applyFont="1" applyFill="1" applyBorder="1" applyAlignment="1" applyProtection="1">
      <alignment/>
      <protection/>
    </xf>
    <xf numFmtId="0" fontId="73" fillId="0" borderId="10" xfId="0" applyNumberFormat="1" applyFont="1" applyFill="1" applyBorder="1" applyAlignment="1" applyProtection="1">
      <alignment/>
      <protection locked="0"/>
    </xf>
    <xf numFmtId="166" fontId="76" fillId="0" borderId="0" xfId="0" applyFont="1" applyAlignment="1" applyProtection="1">
      <alignment/>
      <protection/>
    </xf>
    <xf numFmtId="5" fontId="0" fillId="0" borderId="31" xfId="0" applyNumberFormat="1" applyFont="1" applyFill="1" applyBorder="1" applyAlignment="1" applyProtection="1">
      <alignment/>
      <protection/>
    </xf>
    <xf numFmtId="0" fontId="19" fillId="35" borderId="35" xfId="0" applyNumberFormat="1" applyFont="1" applyFill="1" applyBorder="1" applyAlignment="1" applyProtection="1">
      <alignment horizontal="left"/>
      <protection/>
    </xf>
    <xf numFmtId="0" fontId="0" fillId="35" borderId="25" xfId="0" applyNumberFormat="1" applyFont="1" applyFill="1" applyBorder="1" applyAlignment="1" applyProtection="1">
      <alignment/>
      <protection/>
    </xf>
    <xf numFmtId="0" fontId="2" fillId="35" borderId="28" xfId="0" applyNumberFormat="1" applyFont="1" applyFill="1" applyBorder="1" applyAlignment="1" applyProtection="1">
      <alignment/>
      <protection/>
    </xf>
    <xf numFmtId="170" fontId="2" fillId="35" borderId="38" xfId="0" applyNumberFormat="1" applyFont="1" applyFill="1" applyBorder="1" applyAlignment="1" applyProtection="1">
      <alignment/>
      <protection/>
    </xf>
    <xf numFmtId="170" fontId="2" fillId="35" borderId="33" xfId="0" applyNumberFormat="1" applyFont="1" applyFill="1" applyBorder="1" applyAlignment="1" applyProtection="1">
      <alignment/>
      <protection/>
    </xf>
    <xf numFmtId="170" fontId="20" fillId="35" borderId="39" xfId="0" applyNumberFormat="1" applyFont="1" applyFill="1" applyBorder="1" applyAlignment="1" applyProtection="1">
      <alignment/>
      <protection/>
    </xf>
    <xf numFmtId="170" fontId="2" fillId="35" borderId="34" xfId="0" applyNumberFormat="1" applyFont="1" applyFill="1" applyBorder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/>
      <protection/>
    </xf>
    <xf numFmtId="166" fontId="16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166" fontId="0" fillId="0" borderId="0" xfId="0" applyFont="1" applyFill="1" applyAlignment="1" applyProtection="1">
      <alignment horizontal="left" wrapText="1"/>
      <protection/>
    </xf>
    <xf numFmtId="166" fontId="55" fillId="0" borderId="40" xfId="0" applyNumberFormat="1" applyFont="1" applyBorder="1" applyAlignment="1" applyProtection="1">
      <alignment/>
      <protection/>
    </xf>
    <xf numFmtId="5" fontId="2" fillId="0" borderId="17" xfId="0" applyNumberFormat="1" applyFont="1" applyBorder="1" applyAlignment="1" applyProtection="1">
      <alignment/>
      <protection/>
    </xf>
    <xf numFmtId="5" fontId="21" fillId="0" borderId="15" xfId="0" applyNumberFormat="1" applyFont="1" applyBorder="1" applyAlignment="1" applyProtection="1">
      <alignment/>
      <protection/>
    </xf>
    <xf numFmtId="5" fontId="21" fillId="0" borderId="11" xfId="0" applyNumberFormat="1" applyFont="1" applyBorder="1" applyAlignment="1" applyProtection="1">
      <alignment/>
      <protection/>
    </xf>
    <xf numFmtId="5" fontId="0" fillId="0" borderId="30" xfId="0" applyNumberFormat="1" applyFont="1" applyBorder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70" fontId="0" fillId="0" borderId="31" xfId="0" applyNumberFormat="1" applyFont="1" applyFill="1" applyBorder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0" fillId="35" borderId="0" xfId="44" applyNumberFormat="1" applyFont="1" applyFill="1" applyBorder="1" applyAlignment="1" applyProtection="1">
      <alignment horizontal="center" wrapText="1"/>
      <protection/>
    </xf>
    <xf numFmtId="170" fontId="0" fillId="0" borderId="0" xfId="0" applyNumberForma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8" fillId="0" borderId="22" xfId="0" applyNumberFormat="1" applyFont="1" applyFill="1" applyBorder="1" applyAlignment="1" applyProtection="1">
      <alignment/>
      <protection locked="0"/>
    </xf>
    <xf numFmtId="170" fontId="76" fillId="0" borderId="0" xfId="0" applyNumberFormat="1" applyFont="1" applyAlignment="1" applyProtection="1">
      <alignment/>
      <protection/>
    </xf>
    <xf numFmtId="170" fontId="76" fillId="0" borderId="31" xfId="0" applyNumberFormat="1" applyFont="1" applyBorder="1" applyAlignment="1" applyProtection="1">
      <alignment/>
      <protection/>
    </xf>
    <xf numFmtId="170" fontId="0" fillId="0" borderId="31" xfId="0" applyNumberFormat="1" applyFont="1" applyBorder="1" applyAlignment="1" applyProtection="1">
      <alignment/>
      <protection/>
    </xf>
    <xf numFmtId="170" fontId="73" fillId="0" borderId="17" xfId="0" applyNumberFormat="1" applyFont="1" applyFill="1" applyBorder="1" applyAlignment="1" applyProtection="1">
      <alignment/>
      <protection/>
    </xf>
    <xf numFmtId="170" fontId="55" fillId="0" borderId="19" xfId="0" applyNumberFormat="1" applyFont="1" applyBorder="1" applyAlignment="1" applyProtection="1">
      <alignment/>
      <protection/>
    </xf>
    <xf numFmtId="170" fontId="73" fillId="0" borderId="26" xfId="0" applyNumberFormat="1" applyFont="1" applyFill="1" applyBorder="1" applyAlignment="1" applyProtection="1">
      <alignment/>
      <protection/>
    </xf>
    <xf numFmtId="170" fontId="55" fillId="0" borderId="28" xfId="0" applyNumberFormat="1" applyFont="1" applyBorder="1" applyAlignment="1" applyProtection="1">
      <alignment/>
      <protection/>
    </xf>
    <xf numFmtId="170" fontId="55" fillId="0" borderId="41" xfId="0" applyNumberFormat="1" applyFont="1" applyBorder="1" applyAlignment="1" applyProtection="1">
      <alignment/>
      <protection/>
    </xf>
    <xf numFmtId="170" fontId="55" fillId="0" borderId="18" xfId="0" applyNumberFormat="1" applyFont="1" applyBorder="1" applyAlignment="1" applyProtection="1">
      <alignment/>
      <protection/>
    </xf>
    <xf numFmtId="170" fontId="55" fillId="0" borderId="15" xfId="0" applyNumberFormat="1" applyFont="1" applyFill="1" applyBorder="1" applyAlignment="1" applyProtection="1">
      <alignment/>
      <protection/>
    </xf>
    <xf numFmtId="170" fontId="55" fillId="0" borderId="16" xfId="0" applyNumberFormat="1" applyFont="1" applyFill="1" applyBorder="1" applyAlignment="1" applyProtection="1">
      <alignment/>
      <protection/>
    </xf>
    <xf numFmtId="170" fontId="55" fillId="0" borderId="17" xfId="0" applyNumberFormat="1" applyFont="1" applyFill="1" applyBorder="1" applyAlignment="1" applyProtection="1">
      <alignment/>
      <protection/>
    </xf>
    <xf numFmtId="170" fontId="55" fillId="0" borderId="42" xfId="0" applyNumberFormat="1" applyFont="1" applyFill="1" applyBorder="1" applyAlignment="1" applyProtection="1">
      <alignment/>
      <protection/>
    </xf>
    <xf numFmtId="170" fontId="55" fillId="0" borderId="43" xfId="0" applyNumberFormat="1" applyFont="1" applyFill="1" applyBorder="1" applyAlignment="1" applyProtection="1">
      <alignment/>
      <protection/>
    </xf>
    <xf numFmtId="170" fontId="55" fillId="0" borderId="26" xfId="0" applyNumberFormat="1" applyFont="1" applyFill="1" applyBorder="1" applyAlignment="1" applyProtection="1">
      <alignment/>
      <protection/>
    </xf>
    <xf numFmtId="174" fontId="55" fillId="0" borderId="15" xfId="0" applyNumberFormat="1" applyFont="1" applyFill="1" applyBorder="1" applyAlignment="1" applyProtection="1">
      <alignment/>
      <protection/>
    </xf>
    <xf numFmtId="174" fontId="55" fillId="0" borderId="16" xfId="0" applyNumberFormat="1" applyFont="1" applyFill="1" applyBorder="1" applyAlignment="1" applyProtection="1">
      <alignment/>
      <protection/>
    </xf>
    <xf numFmtId="174" fontId="55" fillId="0" borderId="19" xfId="0" applyNumberFormat="1" applyFont="1" applyFill="1" applyBorder="1" applyAlignment="1" applyProtection="1">
      <alignment/>
      <protection/>
    </xf>
    <xf numFmtId="174" fontId="55" fillId="0" borderId="38" xfId="0" applyNumberFormat="1" applyFont="1" applyFill="1" applyBorder="1" applyAlignment="1" applyProtection="1">
      <alignment/>
      <protection/>
    </xf>
    <xf numFmtId="174" fontId="55" fillId="0" borderId="33" xfId="0" applyNumberFormat="1" applyFont="1" applyFill="1" applyBorder="1" applyAlignment="1" applyProtection="1">
      <alignment/>
      <protection/>
    </xf>
    <xf numFmtId="174" fontId="55" fillId="0" borderId="34" xfId="0" applyNumberFormat="1" applyFont="1" applyFill="1" applyBorder="1" applyAlignment="1" applyProtection="1">
      <alignment/>
      <protection/>
    </xf>
    <xf numFmtId="170" fontId="55" fillId="0" borderId="17" xfId="0" applyNumberFormat="1" applyFont="1" applyBorder="1" applyAlignment="1" applyProtection="1">
      <alignment/>
      <protection/>
    </xf>
    <xf numFmtId="170" fontId="2" fillId="0" borderId="17" xfId="0" applyNumberFormat="1" applyFont="1" applyBorder="1" applyAlignment="1" applyProtection="1">
      <alignment/>
      <protection/>
    </xf>
    <xf numFmtId="170" fontId="55" fillId="36" borderId="42" xfId="0" applyNumberFormat="1" applyFont="1" applyFill="1" applyBorder="1" applyAlignment="1" applyProtection="1">
      <alignment/>
      <protection/>
    </xf>
    <xf numFmtId="170" fontId="55" fillId="36" borderId="43" xfId="0" applyNumberFormat="1" applyFont="1" applyFill="1" applyBorder="1" applyAlignment="1" applyProtection="1">
      <alignment/>
      <protection/>
    </xf>
    <xf numFmtId="170" fontId="2" fillId="36" borderId="26" xfId="0" applyNumberFormat="1" applyFont="1" applyFill="1" applyBorder="1" applyAlignment="1" applyProtection="1">
      <alignment/>
      <protection/>
    </xf>
    <xf numFmtId="170" fontId="55" fillId="36" borderId="28" xfId="0" applyNumberFormat="1" applyFont="1" applyFill="1" applyBorder="1" applyAlignment="1" applyProtection="1">
      <alignment/>
      <protection/>
    </xf>
    <xf numFmtId="174" fontId="55" fillId="0" borderId="17" xfId="0" applyNumberFormat="1" applyFont="1" applyFill="1" applyBorder="1" applyAlignment="1" applyProtection="1">
      <alignment/>
      <protection/>
    </xf>
    <xf numFmtId="170" fontId="80" fillId="0" borderId="15" xfId="0" applyNumberFormat="1" applyFont="1" applyFill="1" applyBorder="1" applyAlignment="1" applyProtection="1">
      <alignment/>
      <protection locked="0"/>
    </xf>
    <xf numFmtId="170" fontId="80" fillId="0" borderId="16" xfId="0" applyNumberFormat="1" applyFont="1" applyFill="1" applyBorder="1" applyAlignment="1" applyProtection="1">
      <alignment/>
      <protection locked="0"/>
    </xf>
    <xf numFmtId="170" fontId="80" fillId="0" borderId="17" xfId="0" applyNumberFormat="1" applyFont="1" applyFill="1" applyBorder="1" applyAlignment="1" applyProtection="1">
      <alignment/>
      <protection/>
    </xf>
    <xf numFmtId="170" fontId="55" fillId="0" borderId="19" xfId="0" applyNumberFormat="1" applyFont="1" applyFill="1" applyBorder="1" applyAlignment="1" applyProtection="1">
      <alignment/>
      <protection/>
    </xf>
    <xf numFmtId="170" fontId="21" fillId="0" borderId="15" xfId="0" applyNumberFormat="1" applyFont="1" applyBorder="1" applyAlignment="1" applyProtection="1">
      <alignment/>
      <protection locked="0"/>
    </xf>
    <xf numFmtId="170" fontId="21" fillId="0" borderId="16" xfId="0" applyNumberFormat="1" applyFont="1" applyBorder="1" applyAlignment="1" applyProtection="1">
      <alignment/>
      <protection locked="0"/>
    </xf>
    <xf numFmtId="170" fontId="0" fillId="0" borderId="19" xfId="0" applyNumberFormat="1" applyFont="1" applyBorder="1" applyAlignment="1" applyProtection="1">
      <alignment/>
      <protection/>
    </xf>
    <xf numFmtId="170" fontId="0" fillId="36" borderId="34" xfId="0" applyNumberFormat="1" applyFont="1" applyFill="1" applyBorder="1" applyAlignment="1" applyProtection="1">
      <alignment/>
      <protection/>
    </xf>
    <xf numFmtId="170" fontId="55" fillId="36" borderId="44" xfId="0" applyNumberFormat="1" applyFont="1" applyFill="1" applyBorder="1" applyAlignment="1" applyProtection="1">
      <alignment/>
      <protection/>
    </xf>
    <xf numFmtId="164" fontId="73" fillId="0" borderId="26" xfId="0" applyNumberFormat="1" applyFont="1" applyBorder="1" applyAlignment="1" applyProtection="1">
      <alignment/>
      <protection/>
    </xf>
    <xf numFmtId="164" fontId="55" fillId="0" borderId="28" xfId="0" applyNumberFormat="1" applyFont="1" applyBorder="1" applyAlignment="1" applyProtection="1">
      <alignment/>
      <protection/>
    </xf>
    <xf numFmtId="164" fontId="73" fillId="0" borderId="17" xfId="0" applyNumberFormat="1" applyFont="1" applyBorder="1" applyAlignment="1" applyProtection="1">
      <alignment/>
      <protection/>
    </xf>
    <xf numFmtId="164" fontId="55" fillId="0" borderId="19" xfId="0" applyNumberFormat="1" applyFont="1" applyBorder="1" applyAlignment="1" applyProtection="1">
      <alignment/>
      <protection/>
    </xf>
    <xf numFmtId="164" fontId="55" fillId="0" borderId="45" xfId="0" applyNumberFormat="1" applyFont="1" applyBorder="1" applyAlignment="1" applyProtection="1">
      <alignment/>
      <protection/>
    </xf>
    <xf numFmtId="164" fontId="73" fillId="0" borderId="26" xfId="0" applyNumberFormat="1" applyFont="1" applyFill="1" applyBorder="1" applyAlignment="1" applyProtection="1">
      <alignment/>
      <protection/>
    </xf>
    <xf numFmtId="164" fontId="73" fillId="0" borderId="17" xfId="0" applyNumberFormat="1" applyFont="1" applyFill="1" applyBorder="1" applyAlignment="1" applyProtection="1">
      <alignment/>
      <protection/>
    </xf>
    <xf numFmtId="164" fontId="55" fillId="0" borderId="18" xfId="0" applyNumberFormat="1" applyFont="1" applyBorder="1" applyAlignment="1" applyProtection="1">
      <alignment/>
      <protection/>
    </xf>
    <xf numFmtId="164" fontId="55" fillId="0" borderId="16" xfId="0" applyNumberFormat="1" applyFont="1" applyBorder="1" applyAlignment="1" applyProtection="1">
      <alignment/>
      <protection/>
    </xf>
    <xf numFmtId="164" fontId="55" fillId="0" borderId="17" xfId="0" applyNumberFormat="1" applyFont="1" applyFill="1" applyBorder="1" applyAlignment="1" applyProtection="1">
      <alignment/>
      <protection/>
    </xf>
    <xf numFmtId="164" fontId="21" fillId="0" borderId="15" xfId="0" applyNumberFormat="1" applyFont="1" applyFill="1" applyBorder="1" applyAlignment="1" applyProtection="1">
      <alignment/>
      <protection locked="0"/>
    </xf>
    <xf numFmtId="164" fontId="21" fillId="0" borderId="16" xfId="0" applyNumberFormat="1" applyFont="1" applyFill="1" applyBorder="1" applyAlignment="1" applyProtection="1">
      <alignment/>
      <protection locked="0"/>
    </xf>
    <xf numFmtId="164" fontId="2" fillId="0" borderId="17" xfId="0" applyNumberFormat="1" applyFont="1" applyFill="1" applyBorder="1" applyAlignment="1" applyProtection="1">
      <alignment/>
      <protection/>
    </xf>
    <xf numFmtId="164" fontId="55" fillId="0" borderId="19" xfId="0" applyNumberFormat="1" applyFont="1" applyFill="1" applyBorder="1" applyAlignment="1" applyProtection="1">
      <alignment/>
      <protection/>
    </xf>
    <xf numFmtId="164" fontId="55" fillId="0" borderId="15" xfId="0" applyNumberFormat="1" applyFont="1" applyFill="1" applyBorder="1" applyAlignment="1" applyProtection="1">
      <alignment/>
      <protection/>
    </xf>
    <xf numFmtId="164" fontId="55" fillId="0" borderId="16" xfId="0" applyNumberFormat="1" applyFont="1" applyFill="1" applyBorder="1" applyAlignment="1" applyProtection="1">
      <alignment/>
      <protection/>
    </xf>
    <xf numFmtId="166" fontId="0" fillId="0" borderId="46" xfId="0" applyFont="1" applyFill="1" applyBorder="1" applyAlignment="1" applyProtection="1">
      <alignment/>
      <protection/>
    </xf>
    <xf numFmtId="7" fontId="0" fillId="0" borderId="22" xfId="0" applyNumberFormat="1" applyFont="1" applyFill="1" applyBorder="1" applyAlignment="1" applyProtection="1">
      <alignment/>
      <protection/>
    </xf>
    <xf numFmtId="170" fontId="0" fillId="0" borderId="22" xfId="0" applyNumberFormat="1" applyFont="1" applyFill="1" applyBorder="1" applyAlignment="1" applyProtection="1">
      <alignment/>
      <protection/>
    </xf>
    <xf numFmtId="5" fontId="0" fillId="0" borderId="22" xfId="0" applyNumberFormat="1" applyFont="1" applyFill="1" applyBorder="1" applyAlignment="1" applyProtection="1">
      <alignment/>
      <protection/>
    </xf>
    <xf numFmtId="166" fontId="0" fillId="0" borderId="22" xfId="0" applyFont="1" applyFill="1" applyBorder="1" applyAlignment="1" applyProtection="1">
      <alignment/>
      <protection/>
    </xf>
    <xf numFmtId="166" fontId="0" fillId="0" borderId="47" xfId="0" applyFont="1" applyFill="1" applyBorder="1" applyAlignment="1" applyProtection="1">
      <alignment/>
      <protection/>
    </xf>
    <xf numFmtId="166" fontId="0" fillId="0" borderId="48" xfId="0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166" fontId="0" fillId="0" borderId="0" xfId="0" applyFont="1" applyFill="1" applyBorder="1" applyAlignment="1" applyProtection="1">
      <alignment/>
      <protection/>
    </xf>
    <xf numFmtId="166" fontId="0" fillId="0" borderId="49" xfId="0" applyFont="1" applyFill="1" applyBorder="1" applyAlignment="1" applyProtection="1">
      <alignment/>
      <protection/>
    </xf>
    <xf numFmtId="166" fontId="0" fillId="0" borderId="50" xfId="0" applyFont="1" applyFill="1" applyBorder="1" applyAlignment="1" applyProtection="1">
      <alignment/>
      <protection/>
    </xf>
    <xf numFmtId="7" fontId="0" fillId="0" borderId="31" xfId="0" applyNumberFormat="1" applyFont="1" applyFill="1" applyBorder="1" applyAlignment="1" applyProtection="1">
      <alignment/>
      <protection/>
    </xf>
    <xf numFmtId="166" fontId="0" fillId="0" borderId="51" xfId="0" applyFont="1" applyFill="1" applyBorder="1" applyAlignment="1" applyProtection="1">
      <alignment/>
      <protection/>
    </xf>
    <xf numFmtId="7" fontId="0" fillId="0" borderId="22" xfId="0" applyNumberFormat="1" applyFont="1" applyFill="1" applyBorder="1" applyAlignment="1" applyProtection="1">
      <alignment horizontal="left" wrapText="1"/>
      <protection/>
    </xf>
    <xf numFmtId="5" fontId="0" fillId="0" borderId="22" xfId="0" applyNumberFormat="1" applyFont="1" applyFill="1" applyBorder="1" applyAlignment="1" applyProtection="1">
      <alignment horizontal="left" wrapText="1"/>
      <protection/>
    </xf>
    <xf numFmtId="166" fontId="0" fillId="0" borderId="47" xfId="0" applyFont="1" applyFill="1" applyBorder="1" applyAlignment="1" applyProtection="1">
      <alignment horizontal="left" wrapText="1"/>
      <protection/>
    </xf>
    <xf numFmtId="7" fontId="0" fillId="0" borderId="0" xfId="0" applyNumberFormat="1" applyFont="1" applyFill="1" applyBorder="1" applyAlignment="1" applyProtection="1">
      <alignment horizontal="left" wrapText="1"/>
      <protection/>
    </xf>
    <xf numFmtId="5" fontId="0" fillId="0" borderId="0" xfId="0" applyNumberFormat="1" applyFont="1" applyFill="1" applyBorder="1" applyAlignment="1" applyProtection="1">
      <alignment horizontal="left" wrapText="1"/>
      <protection/>
    </xf>
    <xf numFmtId="166" fontId="0" fillId="0" borderId="0" xfId="0" applyFont="1" applyFill="1" applyBorder="1" applyAlignment="1" applyProtection="1">
      <alignment horizontal="left" wrapText="1"/>
      <protection/>
    </xf>
    <xf numFmtId="166" fontId="0" fillId="0" borderId="49" xfId="0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67" fontId="81" fillId="0" borderId="0" xfId="0" applyNumberFormat="1" applyFont="1" applyFill="1" applyAlignment="1" applyProtection="1">
      <alignment/>
      <protection/>
    </xf>
    <xf numFmtId="5" fontId="8" fillId="0" borderId="0" xfId="0" applyNumberFormat="1" applyFont="1" applyFill="1" applyAlignment="1" applyProtection="1">
      <alignment/>
      <protection locked="0"/>
    </xf>
    <xf numFmtId="171" fontId="73" fillId="0" borderId="42" xfId="0" applyNumberFormat="1" applyFont="1" applyBorder="1" applyAlignment="1" applyProtection="1">
      <alignment/>
      <protection locked="0"/>
    </xf>
    <xf numFmtId="171" fontId="73" fillId="0" borderId="43" xfId="0" applyNumberFormat="1" applyFont="1" applyBorder="1" applyAlignment="1" applyProtection="1">
      <alignment/>
      <protection locked="0"/>
    </xf>
    <xf numFmtId="171" fontId="73" fillId="0" borderId="15" xfId="0" applyNumberFormat="1" applyFont="1" applyBorder="1" applyAlignment="1" applyProtection="1">
      <alignment/>
      <protection locked="0"/>
    </xf>
    <xf numFmtId="171" fontId="73" fillId="0" borderId="52" xfId="0" applyNumberFormat="1" applyFont="1" applyBorder="1" applyAlignment="1" applyProtection="1">
      <alignment/>
      <protection locked="0"/>
    </xf>
    <xf numFmtId="171" fontId="73" fillId="0" borderId="16" xfId="0" applyNumberFormat="1" applyFont="1" applyBorder="1" applyAlignment="1" applyProtection="1">
      <alignment/>
      <protection locked="0"/>
    </xf>
    <xf numFmtId="168" fontId="73" fillId="0" borderId="28" xfId="0" applyNumberFormat="1" applyFont="1" applyBorder="1" applyAlignment="1" applyProtection="1">
      <alignment/>
      <protection locked="0"/>
    </xf>
    <xf numFmtId="168" fontId="73" fillId="0" borderId="43" xfId="0" applyNumberFormat="1" applyFont="1" applyBorder="1" applyAlignment="1" applyProtection="1">
      <alignment/>
      <protection locked="0"/>
    </xf>
    <xf numFmtId="166" fontId="73" fillId="0" borderId="42" xfId="0" applyNumberFormat="1" applyFont="1" applyFill="1" applyBorder="1" applyAlignment="1" applyProtection="1">
      <alignment/>
      <protection locked="0"/>
    </xf>
    <xf numFmtId="166" fontId="73" fillId="0" borderId="43" xfId="0" applyNumberFormat="1" applyFont="1" applyFill="1" applyBorder="1" applyAlignment="1" applyProtection="1">
      <alignment/>
      <protection locked="0"/>
    </xf>
    <xf numFmtId="166" fontId="73" fillId="0" borderId="52" xfId="0" applyNumberFormat="1" applyFont="1" applyFill="1" applyBorder="1" applyAlignment="1" applyProtection="1">
      <alignment/>
      <protection locked="0"/>
    </xf>
    <xf numFmtId="168" fontId="73" fillId="0" borderId="19" xfId="0" applyNumberFormat="1" applyFont="1" applyBorder="1" applyAlignment="1" applyProtection="1">
      <alignment/>
      <protection locked="0"/>
    </xf>
    <xf numFmtId="168" fontId="73" fillId="0" borderId="16" xfId="0" applyNumberFormat="1" applyFont="1" applyBorder="1" applyAlignment="1" applyProtection="1">
      <alignment/>
      <protection locked="0"/>
    </xf>
    <xf numFmtId="164" fontId="73" fillId="0" borderId="15" xfId="0" applyNumberFormat="1" applyFont="1" applyFill="1" applyBorder="1" applyAlignment="1" applyProtection="1">
      <alignment/>
      <protection locked="0"/>
    </xf>
    <xf numFmtId="170" fontId="55" fillId="35" borderId="42" xfId="0" applyNumberFormat="1" applyFont="1" applyFill="1" applyBorder="1" applyAlignment="1" applyProtection="1">
      <alignment/>
      <protection/>
    </xf>
    <xf numFmtId="170" fontId="55" fillId="35" borderId="44" xfId="0" applyNumberFormat="1" applyFont="1" applyFill="1" applyBorder="1" applyAlignment="1" applyProtection="1">
      <alignment/>
      <protection/>
    </xf>
    <xf numFmtId="170" fontId="55" fillId="35" borderId="28" xfId="0" applyNumberFormat="1" applyFont="1" applyFill="1" applyBorder="1" applyAlignment="1" applyProtection="1">
      <alignment/>
      <protection/>
    </xf>
    <xf numFmtId="5" fontId="8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40"/>
  <sheetViews>
    <sheetView showGridLines="0" tabSelected="1" defaultGridColor="0" zoomScale="75" zoomScaleNormal="75" zoomScalePageLayoutView="0" colorId="22" workbookViewId="0" topLeftCell="A1">
      <selection activeCell="A1" sqref="A1"/>
    </sheetView>
  </sheetViews>
  <sheetFormatPr defaultColWidth="9.6640625" defaultRowHeight="15"/>
  <cols>
    <col min="1" max="1" width="13.3359375" style="1" customWidth="1"/>
    <col min="2" max="2" width="15.5546875" style="1" customWidth="1"/>
    <col min="3" max="3" width="14.21484375" style="1" customWidth="1"/>
    <col min="4" max="4" width="12.88671875" style="1" customWidth="1"/>
    <col min="5" max="5" width="9.6640625" style="1" customWidth="1"/>
    <col min="6" max="6" width="10.88671875" style="1" customWidth="1"/>
    <col min="7" max="7" width="9.6640625" style="1" customWidth="1"/>
    <col min="8" max="8" width="24.3359375" style="1" customWidth="1"/>
    <col min="9" max="9" width="12.10546875" style="1" customWidth="1"/>
    <col min="10" max="10" width="21.5546875" style="1" customWidth="1"/>
    <col min="11" max="11" width="30.3359375" style="1" customWidth="1"/>
    <col min="12" max="16384" width="9.6640625" style="1" customWidth="1"/>
  </cols>
  <sheetData>
    <row r="1" spans="3:11" s="70" customFormat="1" ht="34.5" customHeight="1">
      <c r="C1" s="184" t="s">
        <v>151</v>
      </c>
      <c r="E1" s="185"/>
      <c r="I1" s="152"/>
      <c r="J1" s="152"/>
      <c r="K1" s="186" t="s">
        <v>115</v>
      </c>
    </row>
    <row r="2" spans="2:11" s="70" customFormat="1" ht="18" customHeight="1">
      <c r="B2" s="185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226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H6" s="155"/>
      <c r="I6" s="188"/>
      <c r="J6" s="189"/>
    </row>
    <row r="7" spans="2:8" s="15" customFormat="1" ht="15.75">
      <c r="B7" s="193" t="s">
        <v>110</v>
      </c>
      <c r="D7" s="125" t="s">
        <v>192</v>
      </c>
      <c r="F7" s="189" t="s">
        <v>28</v>
      </c>
      <c r="G7" s="125" t="s">
        <v>193</v>
      </c>
      <c r="H7" s="194"/>
    </row>
    <row r="8" spans="2:8" s="15" customFormat="1" ht="15">
      <c r="B8" s="193"/>
      <c r="D8" s="231"/>
      <c r="H8" s="164"/>
    </row>
    <row r="9" spans="2:8" s="15" customFormat="1" ht="15.75">
      <c r="B9" s="193" t="s">
        <v>29</v>
      </c>
      <c r="D9" s="125" t="s">
        <v>194</v>
      </c>
      <c r="E9" s="194"/>
      <c r="H9" s="164"/>
    </row>
    <row r="10" spans="2:8" s="15" customFormat="1" ht="15.75">
      <c r="B10" s="193" t="s">
        <v>30</v>
      </c>
      <c r="D10" s="125" t="s">
        <v>195</v>
      </c>
      <c r="E10" s="195"/>
      <c r="H10" s="164"/>
    </row>
    <row r="11" spans="2:8" s="15" customFormat="1" ht="15.75">
      <c r="B11" s="193" t="s">
        <v>31</v>
      </c>
      <c r="D11" s="227" t="s">
        <v>196</v>
      </c>
      <c r="E11" s="189" t="s">
        <v>32</v>
      </c>
      <c r="F11" s="227" t="s">
        <v>196</v>
      </c>
      <c r="H11" s="164"/>
    </row>
    <row r="13" spans="2:11" s="131" customFormat="1" ht="18" customHeight="1">
      <c r="B13" s="73" t="s">
        <v>155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1" s="68" customFormat="1" ht="18.75" customHeight="1">
      <c r="B14" s="219" t="s">
        <v>158</v>
      </c>
      <c r="C14" s="220"/>
      <c r="D14" s="220"/>
      <c r="E14" s="220"/>
      <c r="F14" s="220"/>
      <c r="G14" s="220"/>
      <c r="H14" s="220"/>
      <c r="I14" s="220"/>
      <c r="J14" s="220"/>
      <c r="K14" s="221"/>
    </row>
    <row r="15" spans="2:11" s="68" customFormat="1" ht="18.75" customHeight="1">
      <c r="B15" s="29" t="s">
        <v>156</v>
      </c>
      <c r="C15" s="220"/>
      <c r="D15" s="220"/>
      <c r="E15" s="220"/>
      <c r="F15" s="220"/>
      <c r="G15" s="220"/>
      <c r="H15" s="220"/>
      <c r="I15" s="220"/>
      <c r="J15" s="220"/>
      <c r="K15" s="221"/>
    </row>
    <row r="16" spans="2:11" s="68" customFormat="1" ht="18.75" customHeight="1">
      <c r="B16" s="29" t="s">
        <v>157</v>
      </c>
      <c r="C16" s="220"/>
      <c r="D16" s="220"/>
      <c r="E16" s="220"/>
      <c r="F16" s="220"/>
      <c r="G16" s="220"/>
      <c r="H16" s="220"/>
      <c r="I16" s="220"/>
      <c r="J16" s="220"/>
      <c r="K16" s="221"/>
    </row>
    <row r="17" s="70" customFormat="1" ht="15"/>
    <row r="18" ht="15.75">
      <c r="B18" s="132" t="s">
        <v>152</v>
      </c>
    </row>
    <row r="36" spans="2:4" ht="15.75">
      <c r="B36" s="228" t="s">
        <v>79</v>
      </c>
      <c r="C36" s="229" t="s">
        <v>197</v>
      </c>
      <c r="D36" s="119"/>
    </row>
    <row r="37" spans="2:4" ht="15.75">
      <c r="B37" s="228" t="s">
        <v>49</v>
      </c>
      <c r="C37" s="229" t="s">
        <v>198</v>
      </c>
      <c r="D37" s="119"/>
    </row>
    <row r="38" spans="2:4" ht="15.75">
      <c r="B38" s="228" t="s">
        <v>81</v>
      </c>
      <c r="C38" s="230" t="s">
        <v>196</v>
      </c>
      <c r="D38" s="119"/>
    </row>
    <row r="39" spans="2:4" ht="15.75">
      <c r="B39" s="228" t="s">
        <v>80</v>
      </c>
      <c r="C39" s="229" t="s">
        <v>199</v>
      </c>
      <c r="D39" s="119"/>
    </row>
    <row r="40" spans="2:4" ht="15.75">
      <c r="B40" s="228" t="s">
        <v>162</v>
      </c>
      <c r="C40" s="229" t="s">
        <v>200</v>
      </c>
      <c r="D40" s="119"/>
    </row>
    <row r="41" s="119" customFormat="1" ht="15"/>
    <row r="42" s="119" customFormat="1" ht="15"/>
    <row r="43" s="119" customFormat="1" ht="15"/>
    <row r="44" s="119" customFormat="1" ht="15"/>
    <row r="45" s="119" customFormat="1" ht="15"/>
    <row r="46" s="119" customFormat="1" ht="15"/>
    <row r="47" s="119" customFormat="1" ht="15"/>
    <row r="48" s="119" customFormat="1" ht="15"/>
    <row r="49" s="119" customFormat="1" ht="15"/>
    <row r="50" s="119" customFormat="1" ht="15"/>
    <row r="51" s="119" customFormat="1" ht="15"/>
    <row r="52" s="119" customFormat="1" ht="15"/>
    <row r="53" s="119" customFormat="1" ht="15"/>
    <row r="54" s="119" customFormat="1" ht="15"/>
    <row r="55" s="119" customFormat="1" ht="15"/>
    <row r="56" s="119" customFormat="1" ht="15"/>
    <row r="57" s="119" customFormat="1" ht="15"/>
    <row r="58" s="119" customFormat="1" ht="15"/>
    <row r="59" s="119" customFormat="1" ht="15"/>
    <row r="60" s="119" customFormat="1" ht="15"/>
    <row r="61" s="119" customFormat="1" ht="15"/>
    <row r="62" s="119" customFormat="1" ht="15"/>
    <row r="63" s="119" customFormat="1" ht="15"/>
    <row r="64" s="119" customFormat="1" ht="15"/>
    <row r="65" s="119" customFormat="1" ht="15"/>
    <row r="66" s="119" customFormat="1" ht="15"/>
    <row r="67" s="119" customFormat="1" ht="15"/>
    <row r="68" s="119" customFormat="1" ht="15"/>
    <row r="69" s="119" customFormat="1" ht="15"/>
    <row r="70" s="119" customFormat="1" ht="15"/>
    <row r="71" s="119" customFormat="1" ht="15"/>
    <row r="72" s="119" customFormat="1" ht="15"/>
    <row r="73" s="119" customFormat="1" ht="15"/>
    <row r="74" s="119" customFormat="1" ht="15"/>
    <row r="75" s="119" customFormat="1" ht="15"/>
    <row r="76" s="119" customFormat="1" ht="15"/>
    <row r="77" s="119" customFormat="1" ht="15"/>
    <row r="78" s="119" customFormat="1" ht="15"/>
    <row r="79" s="119" customFormat="1" ht="15"/>
    <row r="80" s="119" customFormat="1" ht="15"/>
    <row r="81" s="119" customFormat="1" ht="15"/>
    <row r="82" s="119" customFormat="1" ht="15"/>
    <row r="83" s="119" customFormat="1" ht="15"/>
    <row r="84" s="119" customFormat="1" ht="15"/>
    <row r="85" s="119" customFormat="1" ht="15"/>
    <row r="86" s="119" customFormat="1" ht="15"/>
    <row r="87" s="119" customFormat="1" ht="15"/>
    <row r="88" s="119" customFormat="1" ht="15"/>
    <row r="89" s="119" customFormat="1" ht="15"/>
    <row r="90" s="119" customFormat="1" ht="15"/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600" verticalDpi="600" orientation="landscape" scale="61" r:id="rId2"/>
  <headerFooter>
    <oddHeader>&amp;L&amp;G</oddHeader>
    <oddFooter>&amp;CAlberta Energy&amp;R&amp;9&amp;P/&amp;N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1"/>
  <sheetViews>
    <sheetView showGridLines="0" defaultGridColor="0" zoomScale="75" zoomScaleNormal="75" zoomScalePageLayoutView="0" colorId="22" workbookViewId="0" topLeftCell="A1">
      <selection activeCell="G7" sqref="G7"/>
    </sheetView>
  </sheetViews>
  <sheetFormatPr defaultColWidth="9.6640625" defaultRowHeight="15"/>
  <cols>
    <col min="1" max="1" width="30.5546875" style="68" customWidth="1"/>
    <col min="2" max="2" width="14.6640625" style="68" customWidth="1"/>
    <col min="3" max="3" width="2.10546875" style="68" customWidth="1"/>
    <col min="4" max="4" width="15.77734375" style="68" customWidth="1"/>
    <col min="5" max="12" width="12.3359375" style="68" customWidth="1"/>
    <col min="13" max="13" width="12.21484375" style="68" customWidth="1"/>
    <col min="14" max="15" width="12.3359375" style="68" customWidth="1"/>
    <col min="16" max="16" width="2.10546875" style="68" customWidth="1"/>
    <col min="17" max="17" width="17.10546875" style="68" customWidth="1"/>
    <col min="18" max="16384" width="9.6640625" style="68" customWidth="1"/>
  </cols>
  <sheetData>
    <row r="1" spans="1:17" s="78" customFormat="1" ht="34.5" customHeight="1" thickTop="1">
      <c r="A1" s="61" t="s">
        <v>76</v>
      </c>
      <c r="B1" s="62" t="s">
        <v>131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78" t="s">
        <v>123</v>
      </c>
    </row>
    <row r="2" spans="1:17" ht="15.75">
      <c r="A2" s="177"/>
      <c r="B2" s="162" t="s">
        <v>110</v>
      </c>
      <c r="C2" s="161"/>
      <c r="D2" s="166" t="str">
        <f>'1_Stmt Req'!D7</f>
        <v>CSR###</v>
      </c>
      <c r="E2" s="167"/>
      <c r="F2" s="168" t="s">
        <v>28</v>
      </c>
      <c r="G2" s="166" t="str">
        <f>'1_Stmt Req'!G7</f>
        <v>Name of the Project</v>
      </c>
      <c r="H2" s="163"/>
      <c r="I2" s="79"/>
      <c r="J2" s="79"/>
      <c r="K2" s="79"/>
      <c r="L2" s="79"/>
      <c r="M2" s="79"/>
      <c r="N2" s="79"/>
      <c r="O2" s="179"/>
      <c r="P2" s="180"/>
      <c r="Q2" s="181" t="s">
        <v>112</v>
      </c>
    </row>
    <row r="3" spans="1:18" ht="15.75">
      <c r="A3" s="182" t="s">
        <v>114</v>
      </c>
      <c r="B3" s="162" t="s">
        <v>31</v>
      </c>
      <c r="C3" s="161"/>
      <c r="D3" s="253" t="str">
        <f>'1_Stmt Req'!D11</f>
        <v>yyyy/mm/dd</v>
      </c>
      <c r="E3" s="168" t="s">
        <v>32</v>
      </c>
      <c r="F3" s="254" t="str">
        <f>'1_Stmt Req'!F11</f>
        <v>yyyy/mm/dd</v>
      </c>
      <c r="G3" s="79"/>
      <c r="H3" s="79"/>
      <c r="I3" s="79"/>
      <c r="J3" s="79"/>
      <c r="K3" s="79"/>
      <c r="L3" s="79"/>
      <c r="M3" s="79"/>
      <c r="N3" s="79"/>
      <c r="O3" s="79"/>
      <c r="P3" s="157" t="s">
        <v>113</v>
      </c>
      <c r="Q3" s="255" t="str">
        <f>ADMIN!B2</f>
        <v>CA_EOP_PST_2009</v>
      </c>
      <c r="R3" s="158"/>
    </row>
    <row r="4" spans="1:18" ht="16.5" thickBot="1">
      <c r="A4" s="40"/>
      <c r="B4" s="80"/>
      <c r="C4" s="203"/>
      <c r="D4" s="204"/>
      <c r="E4" s="79"/>
      <c r="F4" s="79"/>
      <c r="G4" s="79"/>
      <c r="H4" s="79"/>
      <c r="I4" s="79"/>
      <c r="J4" s="79"/>
      <c r="K4" s="79"/>
      <c r="L4" s="79"/>
      <c r="M4" s="157"/>
      <c r="N4" s="183"/>
      <c r="O4" s="79"/>
      <c r="P4" s="157" t="s">
        <v>133</v>
      </c>
      <c r="Q4" s="255">
        <f>ADMIN!B3</f>
        <v>1</v>
      </c>
      <c r="R4" s="159"/>
    </row>
    <row r="5" spans="1:17" ht="15.75" thickTop="1">
      <c r="A5" s="136"/>
      <c r="B5" s="48"/>
      <c r="C5" s="48"/>
      <c r="D5" s="41" t="s">
        <v>50</v>
      </c>
      <c r="E5" s="42" t="s">
        <v>51</v>
      </c>
      <c r="F5" s="42" t="s">
        <v>52</v>
      </c>
      <c r="G5" s="42" t="s">
        <v>53</v>
      </c>
      <c r="H5" s="42" t="s">
        <v>54</v>
      </c>
      <c r="I5" s="42" t="s">
        <v>55</v>
      </c>
      <c r="J5" s="42" t="s">
        <v>56</v>
      </c>
      <c r="K5" s="42" t="s">
        <v>57</v>
      </c>
      <c r="L5" s="42" t="s">
        <v>58</v>
      </c>
      <c r="M5" s="42" t="s">
        <v>59</v>
      </c>
      <c r="N5" s="42" t="s">
        <v>60</v>
      </c>
      <c r="O5" s="42" t="s">
        <v>61</v>
      </c>
      <c r="P5" s="43"/>
      <c r="Q5" s="44"/>
    </row>
    <row r="6" spans="1:17" ht="15.75" thickBot="1">
      <c r="A6" s="137"/>
      <c r="B6" s="82"/>
      <c r="C6" s="82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45" t="s">
        <v>62</v>
      </c>
    </row>
    <row r="7" spans="1:17" ht="15.75" thickTop="1">
      <c r="A7" s="83" t="s">
        <v>63</v>
      </c>
      <c r="B7" s="48"/>
      <c r="C7" s="48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8"/>
      <c r="Q7" s="49"/>
    </row>
    <row r="8" spans="1:17" s="85" customFormat="1" ht="15.75" thickBot="1">
      <c r="A8" s="205" t="s">
        <v>135</v>
      </c>
      <c r="B8" s="84"/>
      <c r="C8" s="84"/>
      <c r="D8" s="381">
        <v>0</v>
      </c>
      <c r="E8" s="381">
        <v>0</v>
      </c>
      <c r="F8" s="381">
        <v>0</v>
      </c>
      <c r="G8" s="381">
        <v>0</v>
      </c>
      <c r="H8" s="381">
        <v>0</v>
      </c>
      <c r="I8" s="381">
        <v>0</v>
      </c>
      <c r="J8" s="381">
        <v>0</v>
      </c>
      <c r="K8" s="381">
        <v>0</v>
      </c>
      <c r="L8" s="381">
        <v>0</v>
      </c>
      <c r="M8" s="381">
        <v>0</v>
      </c>
      <c r="N8" s="381">
        <v>0</v>
      </c>
      <c r="O8" s="382">
        <v>0</v>
      </c>
      <c r="P8" s="342"/>
      <c r="Q8" s="343">
        <f aca="true" t="shared" si="0" ref="Q8:Q15">SUM(D8:O8)</f>
        <v>0</v>
      </c>
    </row>
    <row r="9" spans="1:17" s="85" customFormat="1" ht="15.75" thickTop="1">
      <c r="A9" s="206" t="s">
        <v>136</v>
      </c>
      <c r="B9" s="86"/>
      <c r="C9" s="87"/>
      <c r="D9" s="383">
        <v>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O9" s="384">
        <v>0</v>
      </c>
      <c r="P9" s="344"/>
      <c r="Q9" s="345">
        <f t="shared" si="0"/>
        <v>0</v>
      </c>
    </row>
    <row r="10" spans="1:17" s="85" customFormat="1" ht="15">
      <c r="A10" s="207" t="s">
        <v>137</v>
      </c>
      <c r="B10" s="86"/>
      <c r="C10" s="87"/>
      <c r="D10" s="383">
        <v>0</v>
      </c>
      <c r="E10" s="383">
        <v>0</v>
      </c>
      <c r="F10" s="383">
        <v>0</v>
      </c>
      <c r="G10" s="383">
        <v>0</v>
      </c>
      <c r="H10" s="383">
        <v>0</v>
      </c>
      <c r="I10" s="383">
        <v>0</v>
      </c>
      <c r="J10" s="383">
        <v>0</v>
      </c>
      <c r="K10" s="383">
        <v>0</v>
      </c>
      <c r="L10" s="383">
        <v>0</v>
      </c>
      <c r="M10" s="383">
        <v>0</v>
      </c>
      <c r="N10" s="383">
        <v>0</v>
      </c>
      <c r="O10" s="385">
        <v>0</v>
      </c>
      <c r="P10" s="344"/>
      <c r="Q10" s="345">
        <f t="shared" si="0"/>
        <v>0</v>
      </c>
    </row>
    <row r="11" spans="1:17" s="85" customFormat="1" ht="15.75" thickBot="1">
      <c r="A11" s="205" t="s">
        <v>138</v>
      </c>
      <c r="B11" s="84"/>
      <c r="C11" s="88"/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6">
        <v>0</v>
      </c>
      <c r="M11" s="386">
        <v>0</v>
      </c>
      <c r="N11" s="386">
        <v>0</v>
      </c>
      <c r="O11" s="387">
        <v>0</v>
      </c>
      <c r="P11" s="342"/>
      <c r="Q11" s="343">
        <f t="shared" si="0"/>
        <v>0</v>
      </c>
    </row>
    <row r="12" spans="1:17" s="91" customFormat="1" ht="15.75" thickTop="1">
      <c r="A12" s="208" t="s">
        <v>139</v>
      </c>
      <c r="B12" s="89"/>
      <c r="C12" s="90"/>
      <c r="D12" s="383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  <c r="K12" s="383">
        <v>0</v>
      </c>
      <c r="L12" s="383">
        <v>0</v>
      </c>
      <c r="M12" s="383">
        <v>0</v>
      </c>
      <c r="N12" s="383">
        <v>0</v>
      </c>
      <c r="O12" s="385">
        <v>0</v>
      </c>
      <c r="P12" s="344"/>
      <c r="Q12" s="346">
        <f t="shared" si="0"/>
        <v>0</v>
      </c>
    </row>
    <row r="13" spans="1:17" s="85" customFormat="1" ht="15">
      <c r="A13" s="208" t="s">
        <v>140</v>
      </c>
      <c r="B13" s="86"/>
      <c r="C13" s="87"/>
      <c r="D13" s="383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383">
        <v>0</v>
      </c>
      <c r="K13" s="383">
        <v>0</v>
      </c>
      <c r="L13" s="383">
        <v>0</v>
      </c>
      <c r="M13" s="383">
        <v>0</v>
      </c>
      <c r="N13" s="383">
        <v>0</v>
      </c>
      <c r="O13" s="385">
        <v>0</v>
      </c>
      <c r="P13" s="344"/>
      <c r="Q13" s="345">
        <f t="shared" si="0"/>
        <v>0</v>
      </c>
    </row>
    <row r="14" spans="1:17" s="85" customFormat="1" ht="15.75" thickBot="1">
      <c r="A14" s="209" t="s">
        <v>83</v>
      </c>
      <c r="B14" s="92"/>
      <c r="C14" s="88"/>
      <c r="D14" s="386">
        <v>0</v>
      </c>
      <c r="E14" s="386">
        <v>0</v>
      </c>
      <c r="F14" s="386">
        <v>0</v>
      </c>
      <c r="G14" s="386">
        <v>0</v>
      </c>
      <c r="H14" s="386">
        <v>0</v>
      </c>
      <c r="I14" s="386">
        <v>0</v>
      </c>
      <c r="J14" s="386">
        <v>0</v>
      </c>
      <c r="K14" s="386">
        <v>0</v>
      </c>
      <c r="L14" s="386">
        <v>0</v>
      </c>
      <c r="M14" s="386">
        <v>0</v>
      </c>
      <c r="N14" s="386">
        <v>0</v>
      </c>
      <c r="O14" s="387">
        <v>0</v>
      </c>
      <c r="P14" s="347"/>
      <c r="Q14" s="343">
        <f t="shared" si="0"/>
        <v>0</v>
      </c>
    </row>
    <row r="15" spans="1:17" s="85" customFormat="1" ht="15.75" thickTop="1">
      <c r="A15" s="208" t="s">
        <v>84</v>
      </c>
      <c r="B15" s="93"/>
      <c r="C15" s="86"/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8">
        <v>0</v>
      </c>
      <c r="P15" s="308"/>
      <c r="Q15" s="309">
        <f t="shared" si="0"/>
        <v>0</v>
      </c>
    </row>
    <row r="16" spans="1:17" s="85" customFormat="1" ht="15">
      <c r="A16" s="208" t="s">
        <v>85</v>
      </c>
      <c r="B16" s="93"/>
      <c r="C16" s="86"/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8">
        <v>0</v>
      </c>
      <c r="P16" s="308"/>
      <c r="Q16" s="309">
        <f>SUM(D16:O16)</f>
        <v>0</v>
      </c>
    </row>
    <row r="17" spans="1:17" s="85" customFormat="1" ht="15.75" thickBot="1">
      <c r="A17" s="209" t="s">
        <v>86</v>
      </c>
      <c r="B17" s="92"/>
      <c r="C17" s="84"/>
      <c r="D17" s="388">
        <v>0</v>
      </c>
      <c r="E17" s="388">
        <v>0</v>
      </c>
      <c r="F17" s="388">
        <v>0</v>
      </c>
      <c r="G17" s="388">
        <v>0</v>
      </c>
      <c r="H17" s="388">
        <v>0</v>
      </c>
      <c r="I17" s="388">
        <v>0</v>
      </c>
      <c r="J17" s="388">
        <v>0</v>
      </c>
      <c r="K17" s="388">
        <v>0</v>
      </c>
      <c r="L17" s="388">
        <v>0</v>
      </c>
      <c r="M17" s="388">
        <v>0</v>
      </c>
      <c r="N17" s="388">
        <v>0</v>
      </c>
      <c r="O17" s="389">
        <v>0</v>
      </c>
      <c r="P17" s="310"/>
      <c r="Q17" s="311">
        <f>SUM(D17:O17)</f>
        <v>0</v>
      </c>
    </row>
    <row r="18" spans="1:17" s="85" customFormat="1" ht="15.75" thickTop="1">
      <c r="A18" s="208" t="s">
        <v>87</v>
      </c>
      <c r="B18" s="93"/>
      <c r="C18" s="86"/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390">
        <v>0</v>
      </c>
      <c r="P18" s="308"/>
      <c r="Q18" s="309">
        <f>SUM(D18:O18)</f>
        <v>0</v>
      </c>
    </row>
    <row r="19" spans="1:17" s="85" customFormat="1" ht="15">
      <c r="A19" s="208" t="s">
        <v>88</v>
      </c>
      <c r="B19" s="93"/>
      <c r="C19" s="86"/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8">
        <v>0</v>
      </c>
      <c r="P19" s="308"/>
      <c r="Q19" s="309">
        <f>SUM(D19:O19)</f>
        <v>0</v>
      </c>
    </row>
    <row r="20" spans="1:17" s="85" customFormat="1" ht="15.75" thickBot="1">
      <c r="A20" s="209" t="s">
        <v>89</v>
      </c>
      <c r="B20" s="92"/>
      <c r="C20" s="94"/>
      <c r="D20" s="388">
        <v>0</v>
      </c>
      <c r="E20" s="388">
        <v>0</v>
      </c>
      <c r="F20" s="388">
        <v>0</v>
      </c>
      <c r="G20" s="388">
        <v>0</v>
      </c>
      <c r="H20" s="388">
        <v>0</v>
      </c>
      <c r="I20" s="388">
        <v>0</v>
      </c>
      <c r="J20" s="388">
        <v>0</v>
      </c>
      <c r="K20" s="388">
        <v>0</v>
      </c>
      <c r="L20" s="388">
        <v>0</v>
      </c>
      <c r="M20" s="388">
        <v>0</v>
      </c>
      <c r="N20" s="388">
        <v>0</v>
      </c>
      <c r="O20" s="389">
        <v>0</v>
      </c>
      <c r="P20" s="310"/>
      <c r="Q20" s="312">
        <f>SUM(D20:O20)</f>
        <v>0</v>
      </c>
    </row>
    <row r="21" spans="1:17" s="85" customFormat="1" ht="15.75" thickTop="1">
      <c r="A21" s="83" t="s">
        <v>90</v>
      </c>
      <c r="B21" s="93"/>
      <c r="C21" s="95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52"/>
      <c r="Q21" s="290"/>
    </row>
    <row r="22" spans="1:17" s="85" customFormat="1" ht="15">
      <c r="A22" s="208" t="s">
        <v>150</v>
      </c>
      <c r="B22" s="93"/>
      <c r="C22" s="95"/>
      <c r="D22" s="391">
        <v>0</v>
      </c>
      <c r="E22" s="391">
        <v>0</v>
      </c>
      <c r="F22" s="391">
        <v>0</v>
      </c>
      <c r="G22" s="391">
        <v>0</v>
      </c>
      <c r="H22" s="391">
        <v>0</v>
      </c>
      <c r="I22" s="391">
        <v>0</v>
      </c>
      <c r="J22" s="391">
        <v>0</v>
      </c>
      <c r="K22" s="391">
        <v>0</v>
      </c>
      <c r="L22" s="391">
        <v>0</v>
      </c>
      <c r="M22" s="391">
        <v>0</v>
      </c>
      <c r="N22" s="391">
        <v>0</v>
      </c>
      <c r="O22" s="392">
        <v>0</v>
      </c>
      <c r="P22" s="348"/>
      <c r="Q22" s="345">
        <f>SUM(D22:O22)</f>
        <v>0</v>
      </c>
    </row>
    <row r="23" spans="1:17" s="85" customFormat="1" ht="15">
      <c r="A23" s="208" t="s">
        <v>141</v>
      </c>
      <c r="B23" s="93"/>
      <c r="C23" s="95"/>
      <c r="D23" s="391">
        <v>0</v>
      </c>
      <c r="E23" s="391">
        <v>0</v>
      </c>
      <c r="F23" s="391">
        <v>0</v>
      </c>
      <c r="G23" s="391">
        <v>0</v>
      </c>
      <c r="H23" s="391">
        <v>0</v>
      </c>
      <c r="I23" s="391">
        <v>0</v>
      </c>
      <c r="J23" s="391">
        <v>0</v>
      </c>
      <c r="K23" s="391">
        <v>0</v>
      </c>
      <c r="L23" s="391">
        <v>0</v>
      </c>
      <c r="M23" s="391">
        <v>0</v>
      </c>
      <c r="N23" s="391">
        <v>0</v>
      </c>
      <c r="O23" s="392">
        <v>0</v>
      </c>
      <c r="P23" s="348"/>
      <c r="Q23" s="345">
        <f aca="true" t="shared" si="1" ref="Q23:Q30">SUM(D23:O23)</f>
        <v>0</v>
      </c>
    </row>
    <row r="24" spans="1:17" s="85" customFormat="1" ht="15">
      <c r="A24" s="208" t="s">
        <v>64</v>
      </c>
      <c r="B24" s="93"/>
      <c r="C24" s="95"/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0</v>
      </c>
      <c r="J24" s="391">
        <v>0</v>
      </c>
      <c r="K24" s="391">
        <v>0</v>
      </c>
      <c r="L24" s="391">
        <v>0</v>
      </c>
      <c r="M24" s="391">
        <v>0</v>
      </c>
      <c r="N24" s="391">
        <v>0</v>
      </c>
      <c r="O24" s="392">
        <v>0</v>
      </c>
      <c r="P24" s="348"/>
      <c r="Q24" s="349">
        <f t="shared" si="1"/>
        <v>0</v>
      </c>
    </row>
    <row r="25" spans="1:17" s="85" customFormat="1" ht="15">
      <c r="A25" s="208" t="s">
        <v>65</v>
      </c>
      <c r="B25" s="93"/>
      <c r="C25" s="95"/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8">
        <v>0</v>
      </c>
      <c r="P25" s="308"/>
      <c r="Q25" s="313">
        <f t="shared" si="1"/>
        <v>0</v>
      </c>
    </row>
    <row r="26" spans="1:17" s="85" customFormat="1" ht="15">
      <c r="A26" s="208" t="s">
        <v>91</v>
      </c>
      <c r="B26" s="93"/>
      <c r="C26" s="95"/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8">
        <v>0</v>
      </c>
      <c r="P26" s="308"/>
      <c r="Q26" s="313">
        <f t="shared" si="1"/>
        <v>0</v>
      </c>
    </row>
    <row r="27" spans="1:17" s="85" customFormat="1" ht="15">
      <c r="A27" s="208" t="s">
        <v>66</v>
      </c>
      <c r="B27" s="93"/>
      <c r="C27" s="95"/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8">
        <v>0</v>
      </c>
      <c r="P27" s="308"/>
      <c r="Q27" s="313">
        <f t="shared" si="1"/>
        <v>0</v>
      </c>
    </row>
    <row r="28" spans="1:17" s="85" customFormat="1" ht="15">
      <c r="A28" s="208" t="s">
        <v>124</v>
      </c>
      <c r="B28" s="93"/>
      <c r="C28" s="95"/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8">
        <v>0</v>
      </c>
      <c r="P28" s="308"/>
      <c r="Q28" s="313">
        <f t="shared" si="1"/>
        <v>0</v>
      </c>
    </row>
    <row r="29" spans="1:17" s="85" customFormat="1" ht="15">
      <c r="A29" s="208" t="s">
        <v>125</v>
      </c>
      <c r="B29" s="93"/>
      <c r="C29" s="95"/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8">
        <v>0</v>
      </c>
      <c r="P29" s="308"/>
      <c r="Q29" s="313">
        <f t="shared" si="1"/>
        <v>0</v>
      </c>
    </row>
    <row r="30" spans="1:17" s="85" customFormat="1" ht="15.75" thickBot="1">
      <c r="A30" s="209" t="s">
        <v>126</v>
      </c>
      <c r="B30" s="92"/>
      <c r="C30" s="94"/>
      <c r="D30" s="388">
        <v>0</v>
      </c>
      <c r="E30" s="388">
        <v>0</v>
      </c>
      <c r="F30" s="388">
        <v>0</v>
      </c>
      <c r="G30" s="388">
        <v>0</v>
      </c>
      <c r="H30" s="388">
        <v>0</v>
      </c>
      <c r="I30" s="388">
        <v>0</v>
      </c>
      <c r="J30" s="388">
        <v>0</v>
      </c>
      <c r="K30" s="388">
        <v>0</v>
      </c>
      <c r="L30" s="388">
        <v>0</v>
      </c>
      <c r="M30" s="388">
        <v>0</v>
      </c>
      <c r="N30" s="388">
        <v>0</v>
      </c>
      <c r="O30" s="389">
        <v>0</v>
      </c>
      <c r="P30" s="310"/>
      <c r="Q30" s="312">
        <f t="shared" si="1"/>
        <v>0</v>
      </c>
    </row>
    <row r="31" spans="1:17" s="85" customFormat="1" ht="15.75" thickTop="1">
      <c r="A31" s="141" t="s">
        <v>67</v>
      </c>
      <c r="B31" s="93"/>
      <c r="C31" s="9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/>
      <c r="Q31" s="53"/>
    </row>
    <row r="32" spans="1:17" s="85" customFormat="1" ht="15">
      <c r="A32" s="99" t="s">
        <v>148</v>
      </c>
      <c r="B32" s="100"/>
      <c r="C32" s="142"/>
      <c r="D32" s="345">
        <f aca="true" t="shared" si="2" ref="D32:O40">D12-D22</f>
        <v>0</v>
      </c>
      <c r="E32" s="345">
        <f t="shared" si="2"/>
        <v>0</v>
      </c>
      <c r="F32" s="345">
        <f t="shared" si="2"/>
        <v>0</v>
      </c>
      <c r="G32" s="345">
        <f t="shared" si="2"/>
        <v>0</v>
      </c>
      <c r="H32" s="345">
        <f t="shared" si="2"/>
        <v>0</v>
      </c>
      <c r="I32" s="345">
        <f t="shared" si="2"/>
        <v>0</v>
      </c>
      <c r="J32" s="345">
        <f t="shared" si="2"/>
        <v>0</v>
      </c>
      <c r="K32" s="345">
        <f t="shared" si="2"/>
        <v>0</v>
      </c>
      <c r="L32" s="345">
        <f t="shared" si="2"/>
        <v>0</v>
      </c>
      <c r="M32" s="345">
        <f t="shared" si="2"/>
        <v>0</v>
      </c>
      <c r="N32" s="345">
        <f t="shared" si="2"/>
        <v>0</v>
      </c>
      <c r="O32" s="350">
        <f t="shared" si="2"/>
        <v>0</v>
      </c>
      <c r="P32" s="351"/>
      <c r="Q32" s="345">
        <f aca="true" t="shared" si="3" ref="Q32:Q40">SUM(D32:O32)</f>
        <v>0</v>
      </c>
    </row>
    <row r="33" spans="1:17" s="85" customFormat="1" ht="15">
      <c r="A33" s="99" t="s">
        <v>92</v>
      </c>
      <c r="B33" s="100"/>
      <c r="C33" s="142"/>
      <c r="D33" s="345">
        <f t="shared" si="2"/>
        <v>0</v>
      </c>
      <c r="E33" s="345">
        <f t="shared" si="2"/>
        <v>0</v>
      </c>
      <c r="F33" s="345">
        <f t="shared" si="2"/>
        <v>0</v>
      </c>
      <c r="G33" s="345">
        <f t="shared" si="2"/>
        <v>0</v>
      </c>
      <c r="H33" s="345">
        <f t="shared" si="2"/>
        <v>0</v>
      </c>
      <c r="I33" s="345">
        <f t="shared" si="2"/>
        <v>0</v>
      </c>
      <c r="J33" s="345">
        <f t="shared" si="2"/>
        <v>0</v>
      </c>
      <c r="K33" s="345">
        <f t="shared" si="2"/>
        <v>0</v>
      </c>
      <c r="L33" s="345">
        <f t="shared" si="2"/>
        <v>0</v>
      </c>
      <c r="M33" s="345">
        <f t="shared" si="2"/>
        <v>0</v>
      </c>
      <c r="N33" s="345">
        <f t="shared" si="2"/>
        <v>0</v>
      </c>
      <c r="O33" s="350">
        <f t="shared" si="2"/>
        <v>0</v>
      </c>
      <c r="P33" s="351"/>
      <c r="Q33" s="345">
        <f t="shared" si="3"/>
        <v>0</v>
      </c>
    </row>
    <row r="34" spans="1:17" s="85" customFormat="1" ht="15">
      <c r="A34" s="99" t="s">
        <v>68</v>
      </c>
      <c r="B34" s="100"/>
      <c r="C34" s="142"/>
      <c r="D34" s="345">
        <f t="shared" si="2"/>
        <v>0</v>
      </c>
      <c r="E34" s="345">
        <f t="shared" si="2"/>
        <v>0</v>
      </c>
      <c r="F34" s="345">
        <f t="shared" si="2"/>
        <v>0</v>
      </c>
      <c r="G34" s="345">
        <f t="shared" si="2"/>
        <v>0</v>
      </c>
      <c r="H34" s="345">
        <f t="shared" si="2"/>
        <v>0</v>
      </c>
      <c r="I34" s="345">
        <f t="shared" si="2"/>
        <v>0</v>
      </c>
      <c r="J34" s="345">
        <f t="shared" si="2"/>
        <v>0</v>
      </c>
      <c r="K34" s="345">
        <f t="shared" si="2"/>
        <v>0</v>
      </c>
      <c r="L34" s="345">
        <f t="shared" si="2"/>
        <v>0</v>
      </c>
      <c r="M34" s="345">
        <f t="shared" si="2"/>
        <v>0</v>
      </c>
      <c r="N34" s="345">
        <f t="shared" si="2"/>
        <v>0</v>
      </c>
      <c r="O34" s="350">
        <f t="shared" si="2"/>
        <v>0</v>
      </c>
      <c r="P34" s="351"/>
      <c r="Q34" s="349">
        <f t="shared" si="3"/>
        <v>0</v>
      </c>
    </row>
    <row r="35" spans="1:17" s="85" customFormat="1" ht="15">
      <c r="A35" s="99" t="s">
        <v>69</v>
      </c>
      <c r="B35" s="100"/>
      <c r="C35" s="142"/>
      <c r="D35" s="314">
        <f t="shared" si="2"/>
        <v>0</v>
      </c>
      <c r="E35" s="314">
        <f t="shared" si="2"/>
        <v>0</v>
      </c>
      <c r="F35" s="314">
        <f t="shared" si="2"/>
        <v>0</v>
      </c>
      <c r="G35" s="314">
        <f t="shared" si="2"/>
        <v>0</v>
      </c>
      <c r="H35" s="314">
        <f t="shared" si="2"/>
        <v>0</v>
      </c>
      <c r="I35" s="314">
        <f t="shared" si="2"/>
        <v>0</v>
      </c>
      <c r="J35" s="314">
        <f t="shared" si="2"/>
        <v>0</v>
      </c>
      <c r="K35" s="314">
        <f t="shared" si="2"/>
        <v>0</v>
      </c>
      <c r="L35" s="314">
        <f t="shared" si="2"/>
        <v>0</v>
      </c>
      <c r="M35" s="314">
        <f t="shared" si="2"/>
        <v>0</v>
      </c>
      <c r="N35" s="314">
        <f t="shared" si="2"/>
        <v>0</v>
      </c>
      <c r="O35" s="315">
        <f t="shared" si="2"/>
        <v>0</v>
      </c>
      <c r="P35" s="316"/>
      <c r="Q35" s="309">
        <f t="shared" si="3"/>
        <v>0</v>
      </c>
    </row>
    <row r="36" spans="1:17" s="85" customFormat="1" ht="15">
      <c r="A36" s="99" t="s">
        <v>93</v>
      </c>
      <c r="B36" s="100"/>
      <c r="C36" s="142"/>
      <c r="D36" s="314">
        <f t="shared" si="2"/>
        <v>0</v>
      </c>
      <c r="E36" s="314">
        <f t="shared" si="2"/>
        <v>0</v>
      </c>
      <c r="F36" s="314">
        <f t="shared" si="2"/>
        <v>0</v>
      </c>
      <c r="G36" s="314">
        <f t="shared" si="2"/>
        <v>0</v>
      </c>
      <c r="H36" s="314">
        <f t="shared" si="2"/>
        <v>0</v>
      </c>
      <c r="I36" s="314">
        <f t="shared" si="2"/>
        <v>0</v>
      </c>
      <c r="J36" s="314">
        <f t="shared" si="2"/>
        <v>0</v>
      </c>
      <c r="K36" s="314">
        <f t="shared" si="2"/>
        <v>0</v>
      </c>
      <c r="L36" s="314">
        <f t="shared" si="2"/>
        <v>0</v>
      </c>
      <c r="M36" s="314">
        <f t="shared" si="2"/>
        <v>0</v>
      </c>
      <c r="N36" s="314">
        <f t="shared" si="2"/>
        <v>0</v>
      </c>
      <c r="O36" s="315">
        <f t="shared" si="2"/>
        <v>0</v>
      </c>
      <c r="P36" s="316"/>
      <c r="Q36" s="313">
        <f t="shared" si="3"/>
        <v>0</v>
      </c>
    </row>
    <row r="37" spans="1:17" s="85" customFormat="1" ht="15">
      <c r="A37" s="99" t="s">
        <v>70</v>
      </c>
      <c r="B37" s="100"/>
      <c r="C37" s="142"/>
      <c r="D37" s="314">
        <f t="shared" si="2"/>
        <v>0</v>
      </c>
      <c r="E37" s="314">
        <f t="shared" si="2"/>
        <v>0</v>
      </c>
      <c r="F37" s="314">
        <f t="shared" si="2"/>
        <v>0</v>
      </c>
      <c r="G37" s="314">
        <f t="shared" si="2"/>
        <v>0</v>
      </c>
      <c r="H37" s="314">
        <f t="shared" si="2"/>
        <v>0</v>
      </c>
      <c r="I37" s="314">
        <f t="shared" si="2"/>
        <v>0</v>
      </c>
      <c r="J37" s="314">
        <f t="shared" si="2"/>
        <v>0</v>
      </c>
      <c r="K37" s="314">
        <f t="shared" si="2"/>
        <v>0</v>
      </c>
      <c r="L37" s="314">
        <f t="shared" si="2"/>
        <v>0</v>
      </c>
      <c r="M37" s="314">
        <f t="shared" si="2"/>
        <v>0</v>
      </c>
      <c r="N37" s="314">
        <f t="shared" si="2"/>
        <v>0</v>
      </c>
      <c r="O37" s="315">
        <f t="shared" si="2"/>
        <v>0</v>
      </c>
      <c r="P37" s="316"/>
      <c r="Q37" s="313">
        <f t="shared" si="3"/>
        <v>0</v>
      </c>
    </row>
    <row r="38" spans="1:17" ht="15">
      <c r="A38" s="99" t="s">
        <v>127</v>
      </c>
      <c r="B38" s="100"/>
      <c r="C38" s="101"/>
      <c r="D38" s="314">
        <f t="shared" si="2"/>
        <v>0</v>
      </c>
      <c r="E38" s="314">
        <f t="shared" si="2"/>
        <v>0</v>
      </c>
      <c r="F38" s="314">
        <f t="shared" si="2"/>
        <v>0</v>
      </c>
      <c r="G38" s="314">
        <f t="shared" si="2"/>
        <v>0</v>
      </c>
      <c r="H38" s="314">
        <f t="shared" si="2"/>
        <v>0</v>
      </c>
      <c r="I38" s="314">
        <f t="shared" si="2"/>
        <v>0</v>
      </c>
      <c r="J38" s="314">
        <f t="shared" si="2"/>
        <v>0</v>
      </c>
      <c r="K38" s="314">
        <f t="shared" si="2"/>
        <v>0</v>
      </c>
      <c r="L38" s="314">
        <f t="shared" si="2"/>
        <v>0</v>
      </c>
      <c r="M38" s="314">
        <f t="shared" si="2"/>
        <v>0</v>
      </c>
      <c r="N38" s="314">
        <f t="shared" si="2"/>
        <v>0</v>
      </c>
      <c r="O38" s="315">
        <f t="shared" si="2"/>
        <v>0</v>
      </c>
      <c r="P38" s="316"/>
      <c r="Q38" s="313">
        <f t="shared" si="3"/>
        <v>0</v>
      </c>
    </row>
    <row r="39" spans="1:17" s="102" customFormat="1" ht="15">
      <c r="A39" s="99" t="s">
        <v>128</v>
      </c>
      <c r="B39" s="100"/>
      <c r="C39" s="101"/>
      <c r="D39" s="314">
        <f t="shared" si="2"/>
        <v>0</v>
      </c>
      <c r="E39" s="314">
        <f t="shared" si="2"/>
        <v>0</v>
      </c>
      <c r="F39" s="314">
        <f t="shared" si="2"/>
        <v>0</v>
      </c>
      <c r="G39" s="314">
        <f t="shared" si="2"/>
        <v>0</v>
      </c>
      <c r="H39" s="314">
        <f t="shared" si="2"/>
        <v>0</v>
      </c>
      <c r="I39" s="314">
        <f t="shared" si="2"/>
        <v>0</v>
      </c>
      <c r="J39" s="314">
        <f t="shared" si="2"/>
        <v>0</v>
      </c>
      <c r="K39" s="314">
        <f t="shared" si="2"/>
        <v>0</v>
      </c>
      <c r="L39" s="314">
        <f t="shared" si="2"/>
        <v>0</v>
      </c>
      <c r="M39" s="314">
        <f t="shared" si="2"/>
        <v>0</v>
      </c>
      <c r="N39" s="314">
        <f t="shared" si="2"/>
        <v>0</v>
      </c>
      <c r="O39" s="315">
        <f t="shared" si="2"/>
        <v>0</v>
      </c>
      <c r="P39" s="316"/>
      <c r="Q39" s="313">
        <f t="shared" si="3"/>
        <v>0</v>
      </c>
    </row>
    <row r="40" spans="1:17" s="102" customFormat="1" ht="15.75" thickBot="1">
      <c r="A40" s="145" t="s">
        <v>129</v>
      </c>
      <c r="B40" s="96"/>
      <c r="C40" s="97"/>
      <c r="D40" s="317">
        <f t="shared" si="2"/>
        <v>0</v>
      </c>
      <c r="E40" s="317">
        <f t="shared" si="2"/>
        <v>0</v>
      </c>
      <c r="F40" s="317">
        <f t="shared" si="2"/>
        <v>0</v>
      </c>
      <c r="G40" s="317">
        <f t="shared" si="2"/>
        <v>0</v>
      </c>
      <c r="H40" s="317">
        <f t="shared" si="2"/>
        <v>0</v>
      </c>
      <c r="I40" s="317">
        <f t="shared" si="2"/>
        <v>0</v>
      </c>
      <c r="J40" s="317">
        <f t="shared" si="2"/>
        <v>0</v>
      </c>
      <c r="K40" s="317">
        <f t="shared" si="2"/>
        <v>0</v>
      </c>
      <c r="L40" s="317">
        <f t="shared" si="2"/>
        <v>0</v>
      </c>
      <c r="M40" s="317">
        <f t="shared" si="2"/>
        <v>0</v>
      </c>
      <c r="N40" s="317">
        <f t="shared" si="2"/>
        <v>0</v>
      </c>
      <c r="O40" s="318">
        <f t="shared" si="2"/>
        <v>0</v>
      </c>
      <c r="P40" s="319"/>
      <c r="Q40" s="312">
        <f t="shared" si="3"/>
        <v>0</v>
      </c>
    </row>
    <row r="41" spans="1:17" s="102" customFormat="1" ht="15.75" thickTop="1">
      <c r="A41" s="98" t="s">
        <v>71</v>
      </c>
      <c r="B41" s="81"/>
      <c r="C41" s="79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6"/>
      <c r="Q41" s="57"/>
    </row>
    <row r="42" spans="1:17" s="102" customFormat="1" ht="15">
      <c r="A42" s="99" t="s">
        <v>94</v>
      </c>
      <c r="B42" s="100"/>
      <c r="C42" s="101"/>
      <c r="D42" s="320">
        <f>ROUND(IF(ISERR((D15-D18)/D12),0,(D15-D18)/D12),2)</f>
        <v>0</v>
      </c>
      <c r="E42" s="320">
        <f aca="true" t="shared" si="4" ref="E42:O42">ROUND(IF(ISERR((E15-E18)/E12),0,(E15-E18)/E12),2)</f>
        <v>0</v>
      </c>
      <c r="F42" s="320">
        <f t="shared" si="4"/>
        <v>0</v>
      </c>
      <c r="G42" s="320">
        <f t="shared" si="4"/>
        <v>0</v>
      </c>
      <c r="H42" s="320">
        <f t="shared" si="4"/>
        <v>0</v>
      </c>
      <c r="I42" s="320">
        <f t="shared" si="4"/>
        <v>0</v>
      </c>
      <c r="J42" s="320">
        <f t="shared" si="4"/>
        <v>0</v>
      </c>
      <c r="K42" s="320">
        <f t="shared" si="4"/>
        <v>0</v>
      </c>
      <c r="L42" s="320">
        <f t="shared" si="4"/>
        <v>0</v>
      </c>
      <c r="M42" s="320">
        <f t="shared" si="4"/>
        <v>0</v>
      </c>
      <c r="N42" s="320">
        <f t="shared" si="4"/>
        <v>0</v>
      </c>
      <c r="O42" s="321">
        <f t="shared" si="4"/>
        <v>0</v>
      </c>
      <c r="P42" s="322"/>
      <c r="Q42" s="320">
        <f>ROUND(IF(ISERR((Q15-Q18)/Q12),0,(Q15-Q18)/Q12),2)</f>
        <v>0</v>
      </c>
    </row>
    <row r="43" spans="1:17" s="102" customFormat="1" ht="15">
      <c r="A43" s="99" t="s">
        <v>95</v>
      </c>
      <c r="B43" s="100"/>
      <c r="C43" s="101"/>
      <c r="D43" s="320">
        <f>ROUND(IF(ISERR((D16-D19)/D13),0,((D16-D19)/D13)),2)</f>
        <v>0</v>
      </c>
      <c r="E43" s="320">
        <f aca="true" t="shared" si="5" ref="E43:O44">ROUND(IF(ISERR((E16-E19)/E13),0,((E16-E19)/E13)),2)</f>
        <v>0</v>
      </c>
      <c r="F43" s="320">
        <f t="shared" si="5"/>
        <v>0</v>
      </c>
      <c r="G43" s="320">
        <f t="shared" si="5"/>
        <v>0</v>
      </c>
      <c r="H43" s="320">
        <f t="shared" si="5"/>
        <v>0</v>
      </c>
      <c r="I43" s="320">
        <f t="shared" si="5"/>
        <v>0</v>
      </c>
      <c r="J43" s="320">
        <f t="shared" si="5"/>
        <v>0</v>
      </c>
      <c r="K43" s="320">
        <f t="shared" si="5"/>
        <v>0</v>
      </c>
      <c r="L43" s="320">
        <f t="shared" si="5"/>
        <v>0</v>
      </c>
      <c r="M43" s="320">
        <f t="shared" si="5"/>
        <v>0</v>
      </c>
      <c r="N43" s="320">
        <f t="shared" si="5"/>
        <v>0</v>
      </c>
      <c r="O43" s="321">
        <f t="shared" si="5"/>
        <v>0</v>
      </c>
      <c r="P43" s="322"/>
      <c r="Q43" s="320">
        <f>ROUND(IF(ISERR((Q16-Q19)/Q13),0,((Q16-Q19)/Q13)),2)</f>
        <v>0</v>
      </c>
    </row>
    <row r="44" spans="1:17" s="102" customFormat="1" ht="15.75" thickBot="1">
      <c r="A44" s="208" t="s">
        <v>142</v>
      </c>
      <c r="B44" s="100"/>
      <c r="C44" s="101"/>
      <c r="D44" s="323">
        <f>ROUND(IF(ISERR((D17-D20)/D14),0,((D17-D20)/D14)),2)</f>
        <v>0</v>
      </c>
      <c r="E44" s="323">
        <f t="shared" si="5"/>
        <v>0</v>
      </c>
      <c r="F44" s="323">
        <f t="shared" si="5"/>
        <v>0</v>
      </c>
      <c r="G44" s="323">
        <f t="shared" si="5"/>
        <v>0</v>
      </c>
      <c r="H44" s="323">
        <f t="shared" si="5"/>
        <v>0</v>
      </c>
      <c r="I44" s="323">
        <f t="shared" si="5"/>
        <v>0</v>
      </c>
      <c r="J44" s="323">
        <f t="shared" si="5"/>
        <v>0</v>
      </c>
      <c r="K44" s="323">
        <f t="shared" si="5"/>
        <v>0</v>
      </c>
      <c r="L44" s="323">
        <f t="shared" si="5"/>
        <v>0</v>
      </c>
      <c r="M44" s="323">
        <f t="shared" si="5"/>
        <v>0</v>
      </c>
      <c r="N44" s="323">
        <f t="shared" si="5"/>
        <v>0</v>
      </c>
      <c r="O44" s="324">
        <f t="shared" si="5"/>
        <v>0</v>
      </c>
      <c r="P44" s="325"/>
      <c r="Q44" s="323">
        <f>ROUND(IF(ISERR((Q17-Q20)/Q14),0,((Q17-Q20)/Q14)),2)</f>
        <v>0</v>
      </c>
    </row>
    <row r="45" spans="1:17" s="102" customFormat="1" ht="15.75" thickTop="1">
      <c r="A45" s="83" t="s">
        <v>72</v>
      </c>
      <c r="B45" s="103"/>
      <c r="C45" s="58"/>
      <c r="D45" s="104"/>
      <c r="E45" s="105"/>
      <c r="F45" s="106"/>
      <c r="G45" s="107"/>
      <c r="H45" s="107"/>
      <c r="I45" s="107"/>
      <c r="J45" s="107"/>
      <c r="K45" s="107"/>
      <c r="L45" s="107"/>
      <c r="M45" s="107"/>
      <c r="N45" s="107"/>
      <c r="O45" s="108"/>
      <c r="P45" s="109"/>
      <c r="Q45" s="110"/>
    </row>
    <row r="46" spans="1:17" s="102" customFormat="1" ht="15">
      <c r="A46" s="210" t="s">
        <v>107</v>
      </c>
      <c r="B46" s="100"/>
      <c r="C46" s="101"/>
      <c r="D46" s="314">
        <f>D15-D18</f>
        <v>0</v>
      </c>
      <c r="E46" s="314">
        <f aca="true" t="shared" si="6" ref="E46:O46">E15-E18</f>
        <v>0</v>
      </c>
      <c r="F46" s="314">
        <f t="shared" si="6"/>
        <v>0</v>
      </c>
      <c r="G46" s="314">
        <f t="shared" si="6"/>
        <v>0</v>
      </c>
      <c r="H46" s="314">
        <f t="shared" si="6"/>
        <v>0</v>
      </c>
      <c r="I46" s="314">
        <f t="shared" si="6"/>
        <v>0</v>
      </c>
      <c r="J46" s="314">
        <f t="shared" si="6"/>
        <v>0</v>
      </c>
      <c r="K46" s="314">
        <f t="shared" si="6"/>
        <v>0</v>
      </c>
      <c r="L46" s="314">
        <f t="shared" si="6"/>
        <v>0</v>
      </c>
      <c r="M46" s="314">
        <f t="shared" si="6"/>
        <v>0</v>
      </c>
      <c r="N46" s="314">
        <f t="shared" si="6"/>
        <v>0</v>
      </c>
      <c r="O46" s="315">
        <f t="shared" si="6"/>
        <v>0</v>
      </c>
      <c r="P46" s="326"/>
      <c r="Q46" s="309">
        <f>SUM(D46:O46)</f>
        <v>0</v>
      </c>
    </row>
    <row r="47" spans="1:17" s="102" customFormat="1" ht="15">
      <c r="A47" s="207" t="s">
        <v>108</v>
      </c>
      <c r="B47" s="81"/>
      <c r="C47" s="79"/>
      <c r="D47" s="314">
        <f>D16-D19</f>
        <v>0</v>
      </c>
      <c r="E47" s="314">
        <f aca="true" t="shared" si="7" ref="E47:O47">E16-E19</f>
        <v>0</v>
      </c>
      <c r="F47" s="314">
        <f t="shared" si="7"/>
        <v>0</v>
      </c>
      <c r="G47" s="314">
        <f t="shared" si="7"/>
        <v>0</v>
      </c>
      <c r="H47" s="314">
        <f t="shared" si="7"/>
        <v>0</v>
      </c>
      <c r="I47" s="314">
        <f t="shared" si="7"/>
        <v>0</v>
      </c>
      <c r="J47" s="314">
        <f t="shared" si="7"/>
        <v>0</v>
      </c>
      <c r="K47" s="314">
        <f t="shared" si="7"/>
        <v>0</v>
      </c>
      <c r="L47" s="314">
        <f t="shared" si="7"/>
        <v>0</v>
      </c>
      <c r="M47" s="314">
        <f t="shared" si="7"/>
        <v>0</v>
      </c>
      <c r="N47" s="314">
        <f t="shared" si="7"/>
        <v>0</v>
      </c>
      <c r="O47" s="315">
        <f t="shared" si="7"/>
        <v>0</v>
      </c>
      <c r="P47" s="327"/>
      <c r="Q47" s="309">
        <f>SUM(D47:O47)</f>
        <v>0</v>
      </c>
    </row>
    <row r="48" spans="1:17" s="102" customFormat="1" ht="15">
      <c r="A48" s="207" t="s">
        <v>109</v>
      </c>
      <c r="B48" s="81"/>
      <c r="C48" s="79"/>
      <c r="D48" s="314">
        <f>D17-D20</f>
        <v>0</v>
      </c>
      <c r="E48" s="314">
        <f aca="true" t="shared" si="8" ref="E48:O48">E17-E20</f>
        <v>0</v>
      </c>
      <c r="F48" s="314">
        <f t="shared" si="8"/>
        <v>0</v>
      </c>
      <c r="G48" s="314">
        <f t="shared" si="8"/>
        <v>0</v>
      </c>
      <c r="H48" s="314">
        <f t="shared" si="8"/>
        <v>0</v>
      </c>
      <c r="I48" s="314">
        <f t="shared" si="8"/>
        <v>0</v>
      </c>
      <c r="J48" s="314">
        <f t="shared" si="8"/>
        <v>0</v>
      </c>
      <c r="K48" s="314">
        <f t="shared" si="8"/>
        <v>0</v>
      </c>
      <c r="L48" s="314">
        <f t="shared" si="8"/>
        <v>0</v>
      </c>
      <c r="M48" s="314">
        <f t="shared" si="8"/>
        <v>0</v>
      </c>
      <c r="N48" s="314">
        <f t="shared" si="8"/>
        <v>0</v>
      </c>
      <c r="O48" s="315">
        <f t="shared" si="8"/>
        <v>0</v>
      </c>
      <c r="P48" s="327"/>
      <c r="Q48" s="309">
        <f>SUM(D48:O48)</f>
        <v>0</v>
      </c>
    </row>
    <row r="49" spans="1:17" s="102" customFormat="1" ht="15.75" thickBot="1">
      <c r="A49" s="146" t="s">
        <v>73</v>
      </c>
      <c r="B49" s="147"/>
      <c r="C49" s="148"/>
      <c r="D49" s="328">
        <f>D46+D47+D48</f>
        <v>0</v>
      </c>
      <c r="E49" s="328">
        <f aca="true" t="shared" si="9" ref="E49:O49">E46+E47+E48</f>
        <v>0</v>
      </c>
      <c r="F49" s="328">
        <f t="shared" si="9"/>
        <v>0</v>
      </c>
      <c r="G49" s="328">
        <f t="shared" si="9"/>
        <v>0</v>
      </c>
      <c r="H49" s="328">
        <f t="shared" si="9"/>
        <v>0</v>
      </c>
      <c r="I49" s="328">
        <f t="shared" si="9"/>
        <v>0</v>
      </c>
      <c r="J49" s="328">
        <f t="shared" si="9"/>
        <v>0</v>
      </c>
      <c r="K49" s="328">
        <f t="shared" si="9"/>
        <v>0</v>
      </c>
      <c r="L49" s="328">
        <f t="shared" si="9"/>
        <v>0</v>
      </c>
      <c r="M49" s="328">
        <f t="shared" si="9"/>
        <v>0</v>
      </c>
      <c r="N49" s="328">
        <f t="shared" si="9"/>
        <v>0</v>
      </c>
      <c r="O49" s="329">
        <f t="shared" si="9"/>
        <v>0</v>
      </c>
      <c r="P49" s="330"/>
      <c r="Q49" s="331">
        <f>SUM(D49:O49)</f>
        <v>0</v>
      </c>
    </row>
    <row r="50" spans="1:17" ht="15.75" thickTop="1">
      <c r="A50" s="211" t="s">
        <v>74</v>
      </c>
      <c r="B50" s="111"/>
      <c r="C50" s="112"/>
      <c r="D50" s="59"/>
      <c r="E50" s="143"/>
      <c r="F50" s="143"/>
      <c r="G50" s="143"/>
      <c r="H50" s="143"/>
      <c r="I50" s="143"/>
      <c r="J50" s="143"/>
      <c r="K50" s="143"/>
      <c r="L50" s="143"/>
      <c r="M50" s="143"/>
      <c r="N50" s="149"/>
      <c r="O50" s="144"/>
      <c r="P50" s="60"/>
      <c r="Q50" s="60"/>
    </row>
    <row r="51" spans="1:17" ht="15">
      <c r="A51" s="208" t="s">
        <v>143</v>
      </c>
      <c r="B51" s="113"/>
      <c r="C51" s="114"/>
      <c r="D51" s="320">
        <f>ROUND(IF(ISERR(D57/D54),0,(D57/D54)),2)</f>
        <v>0</v>
      </c>
      <c r="E51" s="320">
        <f aca="true" t="shared" si="10" ref="E51:O51">ROUND(IF(ISERR(E57/E54),0,(E57/E54)),2)</f>
        <v>0</v>
      </c>
      <c r="F51" s="320">
        <f t="shared" si="10"/>
        <v>0</v>
      </c>
      <c r="G51" s="320">
        <f t="shared" si="10"/>
        <v>0</v>
      </c>
      <c r="H51" s="320">
        <f t="shared" si="10"/>
        <v>0</v>
      </c>
      <c r="I51" s="320">
        <f t="shared" si="10"/>
        <v>0</v>
      </c>
      <c r="J51" s="320">
        <f t="shared" si="10"/>
        <v>0</v>
      </c>
      <c r="K51" s="320">
        <f t="shared" si="10"/>
        <v>0</v>
      </c>
      <c r="L51" s="320">
        <f t="shared" si="10"/>
        <v>0</v>
      </c>
      <c r="M51" s="320">
        <f t="shared" si="10"/>
        <v>0</v>
      </c>
      <c r="N51" s="320">
        <f t="shared" si="10"/>
        <v>0</v>
      </c>
      <c r="O51" s="321">
        <f t="shared" si="10"/>
        <v>0</v>
      </c>
      <c r="P51" s="332"/>
      <c r="Q51" s="320">
        <f>ROUND(IF(ISERR(Q57/Q54),0,(Q57/Q54)),2)</f>
        <v>0</v>
      </c>
    </row>
    <row r="52" spans="1:17" ht="15">
      <c r="A52" s="208" t="s">
        <v>144</v>
      </c>
      <c r="B52" s="113"/>
      <c r="C52" s="114"/>
      <c r="D52" s="320">
        <f>ROUND(IF(ISERR(D58/D55),0,(D58/D55)),2)</f>
        <v>0</v>
      </c>
      <c r="E52" s="320">
        <f aca="true" t="shared" si="11" ref="E52:O52">ROUND(IF(ISERR(E58/E55),0,(E58/E55)),2)</f>
        <v>0</v>
      </c>
      <c r="F52" s="320">
        <f t="shared" si="11"/>
        <v>0</v>
      </c>
      <c r="G52" s="320">
        <f t="shared" si="11"/>
        <v>0</v>
      </c>
      <c r="H52" s="320">
        <f t="shared" si="11"/>
        <v>0</v>
      </c>
      <c r="I52" s="320">
        <f t="shared" si="11"/>
        <v>0</v>
      </c>
      <c r="J52" s="320">
        <f t="shared" si="11"/>
        <v>0</v>
      </c>
      <c r="K52" s="320">
        <f t="shared" si="11"/>
        <v>0</v>
      </c>
      <c r="L52" s="320">
        <f t="shared" si="11"/>
        <v>0</v>
      </c>
      <c r="M52" s="320">
        <f t="shared" si="11"/>
        <v>0</v>
      </c>
      <c r="N52" s="320">
        <f t="shared" si="11"/>
        <v>0</v>
      </c>
      <c r="O52" s="321">
        <f t="shared" si="11"/>
        <v>0</v>
      </c>
      <c r="P52" s="332"/>
      <c r="Q52" s="320">
        <f>ROUND(IF(ISERR(Q58/Q55),0,(Q58/Q55)),2)</f>
        <v>0</v>
      </c>
    </row>
    <row r="53" spans="1:17" s="29" customFormat="1" ht="15">
      <c r="A53" s="208" t="s">
        <v>145</v>
      </c>
      <c r="B53" s="113"/>
      <c r="C53" s="114"/>
      <c r="D53" s="320">
        <f>ROUND(IF(ISERR(D59/D56),0,(D59/D56)),2)</f>
        <v>0</v>
      </c>
      <c r="E53" s="320">
        <f aca="true" t="shared" si="12" ref="E53:O53">ROUND(IF(ISERR(E59/E56),0,(E59/E56)),2)</f>
        <v>0</v>
      </c>
      <c r="F53" s="320">
        <f t="shared" si="12"/>
        <v>0</v>
      </c>
      <c r="G53" s="320">
        <f t="shared" si="12"/>
        <v>0</v>
      </c>
      <c r="H53" s="320">
        <f t="shared" si="12"/>
        <v>0</v>
      </c>
      <c r="I53" s="320">
        <f t="shared" si="12"/>
        <v>0</v>
      </c>
      <c r="J53" s="320">
        <f t="shared" si="12"/>
        <v>0</v>
      </c>
      <c r="K53" s="320">
        <f t="shared" si="12"/>
        <v>0</v>
      </c>
      <c r="L53" s="320">
        <f t="shared" si="12"/>
        <v>0</v>
      </c>
      <c r="M53" s="320">
        <f t="shared" si="12"/>
        <v>0</v>
      </c>
      <c r="N53" s="320">
        <f t="shared" si="12"/>
        <v>0</v>
      </c>
      <c r="O53" s="321">
        <f t="shared" si="12"/>
        <v>0</v>
      </c>
      <c r="P53" s="332"/>
      <c r="Q53" s="320">
        <f>ROUND(IF(ISERR(Q59/Q56),0,(Q59/Q56)),2)</f>
        <v>0</v>
      </c>
    </row>
    <row r="54" spans="1:17" s="115" customFormat="1" ht="15">
      <c r="A54" s="208" t="s">
        <v>146</v>
      </c>
      <c r="B54" s="113"/>
      <c r="C54" s="114"/>
      <c r="D54" s="393">
        <v>0</v>
      </c>
      <c r="E54" s="393">
        <v>0</v>
      </c>
      <c r="F54" s="352">
        <v>0</v>
      </c>
      <c r="G54" s="352">
        <v>0</v>
      </c>
      <c r="H54" s="352">
        <v>0</v>
      </c>
      <c r="I54" s="352">
        <v>0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3">
        <v>0</v>
      </c>
      <c r="P54" s="354"/>
      <c r="Q54" s="355">
        <f>SUM(D54:O54)</f>
        <v>0</v>
      </c>
    </row>
    <row r="55" spans="1:17" s="115" customFormat="1" ht="15">
      <c r="A55" s="208" t="s">
        <v>147</v>
      </c>
      <c r="B55" s="111"/>
      <c r="C55" s="112"/>
      <c r="D55" s="393">
        <v>0</v>
      </c>
      <c r="E55" s="393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3">
        <v>0</v>
      </c>
      <c r="P55" s="354"/>
      <c r="Q55" s="355">
        <f>SUM(D55:O55)</f>
        <v>0</v>
      </c>
    </row>
    <row r="56" spans="1:17" s="29" customFormat="1" ht="15">
      <c r="A56" s="208" t="s">
        <v>149</v>
      </c>
      <c r="B56" s="113"/>
      <c r="C56" s="114"/>
      <c r="D56" s="356">
        <f>D55-D54</f>
        <v>0</v>
      </c>
      <c r="E56" s="356">
        <f aca="true" t="shared" si="13" ref="E56:O56">E55-E54</f>
        <v>0</v>
      </c>
      <c r="F56" s="356">
        <f t="shared" si="13"/>
        <v>0</v>
      </c>
      <c r="G56" s="356">
        <f t="shared" si="13"/>
        <v>0</v>
      </c>
      <c r="H56" s="356">
        <f t="shared" si="13"/>
        <v>0</v>
      </c>
      <c r="I56" s="356">
        <f t="shared" si="13"/>
        <v>0</v>
      </c>
      <c r="J56" s="356">
        <f t="shared" si="13"/>
        <v>0</v>
      </c>
      <c r="K56" s="356">
        <f t="shared" si="13"/>
        <v>0</v>
      </c>
      <c r="L56" s="356">
        <f t="shared" si="13"/>
        <v>0</v>
      </c>
      <c r="M56" s="356">
        <f t="shared" si="13"/>
        <v>0</v>
      </c>
      <c r="N56" s="356">
        <f t="shared" si="13"/>
        <v>0</v>
      </c>
      <c r="O56" s="357">
        <f t="shared" si="13"/>
        <v>0</v>
      </c>
      <c r="P56" s="351"/>
      <c r="Q56" s="355">
        <f>SUM(D56:O56)</f>
        <v>0</v>
      </c>
    </row>
    <row r="57" spans="1:17" s="29" customFormat="1" ht="15">
      <c r="A57" s="208" t="s">
        <v>75</v>
      </c>
      <c r="B57" s="116"/>
      <c r="C57" s="117"/>
      <c r="D57" s="333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4">
        <v>0</v>
      </c>
      <c r="P57" s="335"/>
      <c r="Q57" s="336">
        <f>SUM(D57:O57)</f>
        <v>0</v>
      </c>
    </row>
    <row r="58" spans="1:17" s="115" customFormat="1" ht="15">
      <c r="A58" s="208" t="s">
        <v>96</v>
      </c>
      <c r="B58" s="116"/>
      <c r="C58" s="117"/>
      <c r="D58" s="333"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4">
        <v>0</v>
      </c>
      <c r="P58" s="335"/>
      <c r="Q58" s="336">
        <f>SUM(D58:O58)</f>
        <v>0</v>
      </c>
    </row>
    <row r="59" spans="1:17" s="118" customFormat="1" ht="15">
      <c r="A59" s="208" t="s">
        <v>97</v>
      </c>
      <c r="B59" s="111"/>
      <c r="C59" s="112"/>
      <c r="D59" s="314">
        <f>D58-D57</f>
        <v>0</v>
      </c>
      <c r="E59" s="314">
        <f aca="true" t="shared" si="14" ref="E59:Q59">E58-E57</f>
        <v>0</v>
      </c>
      <c r="F59" s="314">
        <f t="shared" si="14"/>
        <v>0</v>
      </c>
      <c r="G59" s="314">
        <f t="shared" si="14"/>
        <v>0</v>
      </c>
      <c r="H59" s="314">
        <f t="shared" si="14"/>
        <v>0</v>
      </c>
      <c r="I59" s="314">
        <f t="shared" si="14"/>
        <v>0</v>
      </c>
      <c r="J59" s="314">
        <f t="shared" si="14"/>
        <v>0</v>
      </c>
      <c r="K59" s="314">
        <f t="shared" si="14"/>
        <v>0</v>
      </c>
      <c r="L59" s="314">
        <f t="shared" si="14"/>
        <v>0</v>
      </c>
      <c r="M59" s="314">
        <f t="shared" si="14"/>
        <v>0</v>
      </c>
      <c r="N59" s="314">
        <f t="shared" si="14"/>
        <v>0</v>
      </c>
      <c r="O59" s="315">
        <f t="shared" si="14"/>
        <v>0</v>
      </c>
      <c r="P59" s="60"/>
      <c r="Q59" s="336">
        <f t="shared" si="14"/>
        <v>0</v>
      </c>
    </row>
    <row r="60" spans="1:17" s="118" customFormat="1" ht="15.75" thickBot="1">
      <c r="A60" s="279"/>
      <c r="B60" s="280"/>
      <c r="C60" s="281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3"/>
      <c r="P60" s="284"/>
      <c r="Q60" s="285"/>
    </row>
    <row r="61" spans="1:17" ht="15.75" thickTop="1">
      <c r="A61" s="275" t="s">
        <v>170</v>
      </c>
      <c r="B61" s="112"/>
      <c r="C61" s="11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3"/>
      <c r="P61" s="294"/>
      <c r="Q61" s="291"/>
    </row>
    <row r="62" spans="1:17" ht="15">
      <c r="A62" s="276" t="s">
        <v>100</v>
      </c>
      <c r="B62" s="112"/>
      <c r="C62" s="112"/>
      <c r="D62" s="337">
        <v>0</v>
      </c>
      <c r="E62" s="337">
        <v>0</v>
      </c>
      <c r="F62" s="337">
        <v>0</v>
      </c>
      <c r="G62" s="337">
        <v>0</v>
      </c>
      <c r="H62" s="337">
        <v>0</v>
      </c>
      <c r="I62" s="337">
        <v>0</v>
      </c>
      <c r="J62" s="337">
        <v>0</v>
      </c>
      <c r="K62" s="337">
        <v>0</v>
      </c>
      <c r="L62" s="337">
        <v>0</v>
      </c>
      <c r="M62" s="337">
        <v>0</v>
      </c>
      <c r="N62" s="337">
        <v>0</v>
      </c>
      <c r="O62" s="338">
        <v>0</v>
      </c>
      <c r="P62" s="339"/>
      <c r="Q62" s="309">
        <f>SUM(D62:O62)</f>
        <v>0</v>
      </c>
    </row>
    <row r="63" spans="1:17" ht="15">
      <c r="A63" s="276" t="s">
        <v>101</v>
      </c>
      <c r="B63" s="112"/>
      <c r="C63" s="112"/>
      <c r="D63" s="337">
        <v>0</v>
      </c>
      <c r="E63" s="337">
        <v>0</v>
      </c>
      <c r="F63" s="337">
        <v>0</v>
      </c>
      <c r="G63" s="337">
        <v>0</v>
      </c>
      <c r="H63" s="337">
        <v>0</v>
      </c>
      <c r="I63" s="337">
        <v>0</v>
      </c>
      <c r="J63" s="337">
        <v>0</v>
      </c>
      <c r="K63" s="337">
        <v>0</v>
      </c>
      <c r="L63" s="337">
        <v>0</v>
      </c>
      <c r="M63" s="337">
        <v>0</v>
      </c>
      <c r="N63" s="337">
        <v>0</v>
      </c>
      <c r="O63" s="338">
        <v>0</v>
      </c>
      <c r="P63" s="339"/>
      <c r="Q63" s="309">
        <f>SUM(D63:O63)</f>
        <v>0</v>
      </c>
    </row>
    <row r="64" spans="1:17" ht="15">
      <c r="A64" s="276" t="s">
        <v>102</v>
      </c>
      <c r="B64" s="79"/>
      <c r="C64" s="79"/>
      <c r="D64" s="337">
        <v>0</v>
      </c>
      <c r="E64" s="337">
        <v>0</v>
      </c>
      <c r="F64" s="337">
        <v>0</v>
      </c>
      <c r="G64" s="337">
        <v>0</v>
      </c>
      <c r="H64" s="337">
        <v>0</v>
      </c>
      <c r="I64" s="337">
        <v>0</v>
      </c>
      <c r="J64" s="337">
        <v>0</v>
      </c>
      <c r="K64" s="337">
        <v>0</v>
      </c>
      <c r="L64" s="337">
        <v>0</v>
      </c>
      <c r="M64" s="337">
        <v>0</v>
      </c>
      <c r="N64" s="337">
        <v>0</v>
      </c>
      <c r="O64" s="338">
        <v>0</v>
      </c>
      <c r="P64" s="339"/>
      <c r="Q64" s="309">
        <f>SUM(D64:O64)</f>
        <v>0</v>
      </c>
    </row>
    <row r="65" spans="1:17" ht="15.75" thickBot="1">
      <c r="A65" s="146" t="s">
        <v>106</v>
      </c>
      <c r="B65" s="148"/>
      <c r="C65" s="148"/>
      <c r="D65" s="328">
        <f>SUM(D62:D64)</f>
        <v>0</v>
      </c>
      <c r="E65" s="328">
        <f aca="true" t="shared" si="15" ref="E65:N65">SUM(E62:E64)</f>
        <v>0</v>
      </c>
      <c r="F65" s="328">
        <f t="shared" si="15"/>
        <v>0</v>
      </c>
      <c r="G65" s="328">
        <f t="shared" si="15"/>
        <v>0</v>
      </c>
      <c r="H65" s="328">
        <f t="shared" si="15"/>
        <v>0</v>
      </c>
      <c r="I65" s="328">
        <f t="shared" si="15"/>
        <v>0</v>
      </c>
      <c r="J65" s="328">
        <f t="shared" si="15"/>
        <v>0</v>
      </c>
      <c r="K65" s="328">
        <f t="shared" si="15"/>
        <v>0</v>
      </c>
      <c r="L65" s="328">
        <f t="shared" si="15"/>
        <v>0</v>
      </c>
      <c r="M65" s="328">
        <f t="shared" si="15"/>
        <v>0</v>
      </c>
      <c r="N65" s="328">
        <f t="shared" si="15"/>
        <v>0</v>
      </c>
      <c r="O65" s="329">
        <f>SUM(O62:O64)</f>
        <v>0</v>
      </c>
      <c r="P65" s="340"/>
      <c r="Q65" s="328">
        <f>SUM(Q62:Q64)</f>
        <v>0</v>
      </c>
    </row>
    <row r="66" spans="1:17" ht="16.5" thickBot="1" thickTop="1">
      <c r="A66" s="146" t="s">
        <v>175</v>
      </c>
      <c r="B66" s="148"/>
      <c r="C66" s="148"/>
      <c r="D66" s="328">
        <f>D49+D65</f>
        <v>0</v>
      </c>
      <c r="E66" s="328">
        <f aca="true" t="shared" si="16" ref="E66:Q66">E49+E65</f>
        <v>0</v>
      </c>
      <c r="F66" s="328">
        <f t="shared" si="16"/>
        <v>0</v>
      </c>
      <c r="G66" s="328">
        <f t="shared" si="16"/>
        <v>0</v>
      </c>
      <c r="H66" s="328">
        <f t="shared" si="16"/>
        <v>0</v>
      </c>
      <c r="I66" s="328">
        <f t="shared" si="16"/>
        <v>0</v>
      </c>
      <c r="J66" s="328">
        <f t="shared" si="16"/>
        <v>0</v>
      </c>
      <c r="K66" s="328">
        <f t="shared" si="16"/>
        <v>0</v>
      </c>
      <c r="L66" s="328">
        <f t="shared" si="16"/>
        <v>0</v>
      </c>
      <c r="M66" s="328">
        <f t="shared" si="16"/>
        <v>0</v>
      </c>
      <c r="N66" s="328">
        <f t="shared" si="16"/>
        <v>0</v>
      </c>
      <c r="O66" s="341">
        <f t="shared" si="16"/>
        <v>0</v>
      </c>
      <c r="P66" s="331"/>
      <c r="Q66" s="328">
        <f t="shared" si="16"/>
        <v>0</v>
      </c>
    </row>
    <row r="67" spans="1:17" ht="16.5" thickBot="1" thickTop="1">
      <c r="A67" s="146" t="s">
        <v>186</v>
      </c>
      <c r="B67" s="148"/>
      <c r="C67" s="148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5"/>
      <c r="P67" s="396"/>
      <c r="Q67" s="328">
        <f>MAX(Q46,0)+(MAX(Q47,0)-MIN(Q58,MAX(Q47,0)))+MAX(Q48,0)</f>
        <v>0</v>
      </c>
    </row>
    <row r="68" ht="15.75" thickTop="1">
      <c r="A68" s="286" t="s">
        <v>176</v>
      </c>
    </row>
    <row r="69" ht="15">
      <c r="A69" s="286" t="s">
        <v>187</v>
      </c>
    </row>
    <row r="70" ht="15">
      <c r="A70" s="286" t="s">
        <v>190</v>
      </c>
    </row>
    <row r="71" ht="15">
      <c r="A71" s="286" t="s">
        <v>188</v>
      </c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48" r:id="rId2"/>
  <headerFooter>
    <oddHeader>&amp;L&amp;G</oddHeader>
    <oddFooter>&amp;CAlberta Energy&amp;R&amp;9&amp;P/&amp;N
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24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9.6640625" defaultRowHeight="15"/>
  <cols>
    <col min="1" max="1" width="13.3359375" style="5" customWidth="1"/>
    <col min="2" max="2" width="18.88671875" style="5" customWidth="1"/>
    <col min="3" max="3" width="32.4453125" style="4" customWidth="1"/>
    <col min="4" max="4" width="14.6640625" style="5" customWidth="1"/>
    <col min="5" max="5" width="3.88671875" style="5" customWidth="1"/>
    <col min="6" max="6" width="11.10546875" style="3" customWidth="1"/>
    <col min="7" max="7" width="13.21484375" style="3" customWidth="1"/>
    <col min="8" max="8" width="15.3359375" style="3" customWidth="1"/>
    <col min="9" max="9" width="19.99609375" style="3" customWidth="1"/>
    <col min="10" max="10" width="9.6640625" style="5" customWidth="1"/>
    <col min="11" max="11" width="30.4453125" style="5" customWidth="1"/>
    <col min="12" max="16384" width="9.6640625" style="5" customWidth="1"/>
  </cols>
  <sheetData>
    <row r="1" spans="3:11" s="130" customFormat="1" ht="34.5" customHeight="1">
      <c r="C1" s="150" t="s">
        <v>111</v>
      </c>
      <c r="E1" s="151"/>
      <c r="F1" s="70"/>
      <c r="G1" s="70"/>
      <c r="H1" s="70"/>
      <c r="I1" s="152"/>
      <c r="J1" s="152"/>
      <c r="K1" s="174" t="s">
        <v>130</v>
      </c>
    </row>
    <row r="2" spans="2:11" s="130" customFormat="1" ht="18" customHeight="1">
      <c r="B2" s="151"/>
      <c r="K2" s="153" t="s">
        <v>112</v>
      </c>
    </row>
    <row r="3" spans="2:11" s="154" customFormat="1" ht="15.75">
      <c r="B3" s="129" t="s">
        <v>114</v>
      </c>
      <c r="H3" s="155"/>
      <c r="I3" s="156"/>
      <c r="J3" s="157" t="s">
        <v>113</v>
      </c>
      <c r="K3" s="251" t="str">
        <f>ADMIN!B2</f>
        <v>CA_EOP_PST_2009</v>
      </c>
    </row>
    <row r="4" spans="2:11" s="154" customFormat="1" ht="15.75">
      <c r="B4" s="129"/>
      <c r="H4" s="155"/>
      <c r="I4" s="156"/>
      <c r="J4" s="157" t="s">
        <v>133</v>
      </c>
      <c r="K4" s="252">
        <f>ADMIN!B3</f>
        <v>1</v>
      </c>
    </row>
    <row r="5" spans="8:11" s="154" customFormat="1" ht="15.75">
      <c r="H5" s="155"/>
      <c r="I5" s="156"/>
      <c r="J5" s="157"/>
      <c r="K5" s="159"/>
    </row>
    <row r="6" spans="2:10" s="154" customFormat="1" ht="15.75">
      <c r="B6" s="160"/>
      <c r="H6" s="155"/>
      <c r="I6" s="156"/>
      <c r="J6" s="157"/>
    </row>
    <row r="7" spans="2:8" s="161" customFormat="1" ht="15.75">
      <c r="B7" s="162" t="s">
        <v>110</v>
      </c>
      <c r="D7" s="166" t="str">
        <f>'1_Stmt Req'!D7</f>
        <v>CSR###</v>
      </c>
      <c r="E7" s="167"/>
      <c r="F7" s="168" t="s">
        <v>28</v>
      </c>
      <c r="G7" s="166" t="str">
        <f>'1_Stmt Req'!G7</f>
        <v>Name of the Project</v>
      </c>
      <c r="H7" s="169"/>
    </row>
    <row r="8" spans="2:8" s="161" customFormat="1" ht="15">
      <c r="B8" s="162"/>
      <c r="D8" s="170"/>
      <c r="E8" s="167"/>
      <c r="F8" s="167"/>
      <c r="G8" s="167"/>
      <c r="H8" s="171"/>
    </row>
    <row r="9" spans="2:8" s="161" customFormat="1" ht="15.75">
      <c r="B9" s="162" t="s">
        <v>29</v>
      </c>
      <c r="D9" s="166" t="str">
        <f>'1_Stmt Req'!D9</f>
        <v>Name of the Project Operator</v>
      </c>
      <c r="E9" s="169"/>
      <c r="F9" s="172"/>
      <c r="G9" s="167"/>
      <c r="H9" s="171"/>
    </row>
    <row r="10" spans="2:8" s="161" customFormat="1" ht="15.75">
      <c r="B10" s="162" t="s">
        <v>30</v>
      </c>
      <c r="D10" s="166" t="str">
        <f>'1_Stmt Req'!D10</f>
        <v>BA Id of the Operator</v>
      </c>
      <c r="E10" s="217"/>
      <c r="F10" s="216"/>
      <c r="G10" s="167"/>
      <c r="H10" s="171"/>
    </row>
    <row r="11" spans="2:8" s="161" customFormat="1" ht="15.75">
      <c r="B11" s="162" t="s">
        <v>31</v>
      </c>
      <c r="D11" s="250" t="str">
        <f>'1_Stmt Req'!D11</f>
        <v>yyyy/mm/dd</v>
      </c>
      <c r="E11" s="168" t="s">
        <v>32</v>
      </c>
      <c r="F11" s="253" t="str">
        <f>'1_Stmt Req'!F11</f>
        <v>yyyy/mm/dd</v>
      </c>
      <c r="G11" s="167"/>
      <c r="H11" s="171"/>
    </row>
    <row r="12" spans="2:8" s="161" customFormat="1" ht="15.75">
      <c r="B12" s="162"/>
      <c r="D12" s="175"/>
      <c r="E12" s="168"/>
      <c r="F12" s="175"/>
      <c r="G12" s="167"/>
      <c r="H12" s="171"/>
    </row>
    <row r="13" spans="3:9" ht="15">
      <c r="C13" s="3"/>
      <c r="D13" s="3"/>
      <c r="E13" s="3"/>
      <c r="I13" s="5"/>
    </row>
    <row r="15" ht="18">
      <c r="B15" s="16" t="s">
        <v>25</v>
      </c>
    </row>
    <row r="16" ht="15">
      <c r="I16" s="5"/>
    </row>
    <row r="18" spans="2:9" ht="15">
      <c r="B18" s="5" t="s">
        <v>23</v>
      </c>
      <c r="D18" s="296">
        <f>'3_Royalty Calculations'!E31</f>
        <v>0</v>
      </c>
      <c r="F18" s="3" t="s">
        <v>36</v>
      </c>
      <c r="H18" s="3" t="s">
        <v>24</v>
      </c>
      <c r="I18" s="5"/>
    </row>
    <row r="19" spans="3:9" ht="15">
      <c r="C19" s="5"/>
      <c r="D19" s="6"/>
      <c r="F19" s="5"/>
      <c r="H19" s="5"/>
      <c r="I19" s="5"/>
    </row>
    <row r="20" spans="4:8" s="15" customFormat="1" ht="15">
      <c r="D20" s="20"/>
      <c r="F20" s="19"/>
      <c r="G20" s="19"/>
      <c r="H20" s="19"/>
    </row>
    <row r="21" spans="4:8" s="15" customFormat="1" ht="15">
      <c r="D21" s="20"/>
      <c r="G21" s="19"/>
      <c r="H21" s="19"/>
    </row>
    <row r="22" spans="4:8" s="15" customFormat="1" ht="15">
      <c r="D22" s="20"/>
      <c r="F22" s="19"/>
      <c r="G22" s="19"/>
      <c r="H22" s="19"/>
    </row>
    <row r="23" spans="4:8" s="15" customFormat="1" ht="15">
      <c r="D23" s="20"/>
      <c r="G23" s="19"/>
      <c r="H23" s="19"/>
    </row>
    <row r="24" spans="4:8" s="15" customFormat="1" ht="15">
      <c r="D24" s="20"/>
      <c r="F24" s="19"/>
      <c r="G24" s="19"/>
      <c r="H24" s="19"/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58" r:id="rId2"/>
  <headerFooter>
    <oddHeader>&amp;L&amp;G</oddHeader>
    <oddFooter>&amp;CAlberta Energy&amp;R&amp;9&amp;P/&amp;N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PageLayoutView="0" workbookViewId="0" topLeftCell="A1">
      <selection activeCell="G10" sqref="G10"/>
    </sheetView>
  </sheetViews>
  <sheetFormatPr defaultColWidth="8.88671875" defaultRowHeight="15"/>
  <cols>
    <col min="2" max="2" width="23.3359375" style="0" customWidth="1"/>
  </cols>
  <sheetData>
    <row r="1" spans="1:9" s="223" customFormat="1" ht="18">
      <c r="A1" s="222" t="s">
        <v>159</v>
      </c>
      <c r="B1" s="222"/>
      <c r="C1" s="222"/>
      <c r="D1" s="222"/>
      <c r="E1" s="222"/>
      <c r="F1" s="222"/>
      <c r="G1" s="222"/>
      <c r="H1" s="222"/>
      <c r="I1" s="222"/>
    </row>
    <row r="2" spans="1:2" s="130" customFormat="1" ht="15">
      <c r="A2" s="130" t="s">
        <v>160</v>
      </c>
      <c r="B2" s="224" t="s">
        <v>134</v>
      </c>
    </row>
    <row r="3" spans="1:2" s="130" customFormat="1" ht="15">
      <c r="A3" s="130" t="s">
        <v>161</v>
      </c>
      <c r="B3" s="225">
        <v>1</v>
      </c>
    </row>
  </sheetData>
  <sheetProtection password="960F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&amp;CAlberta Energy&amp;R&amp;P/&amp;N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9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9.6640625" defaultRowHeight="15"/>
  <cols>
    <col min="1" max="1" width="13.3359375" style="119" customWidth="1"/>
    <col min="2" max="2" width="12.6640625" style="119" customWidth="1"/>
    <col min="3" max="3" width="11.6640625" style="119" customWidth="1"/>
    <col min="4" max="4" width="11.77734375" style="119" customWidth="1"/>
    <col min="5" max="5" width="9.6640625" style="119" customWidth="1"/>
    <col min="6" max="6" width="11.4453125" style="119" customWidth="1"/>
    <col min="7" max="7" width="9.6640625" style="119" customWidth="1"/>
    <col min="8" max="8" width="24.3359375" style="119" customWidth="1"/>
    <col min="9" max="9" width="12.10546875" style="119" customWidth="1"/>
    <col min="10" max="10" width="19.99609375" style="119" customWidth="1"/>
    <col min="11" max="11" width="30.77734375" style="119" customWidth="1"/>
    <col min="12" max="16384" width="9.6640625" style="119" customWidth="1"/>
  </cols>
  <sheetData>
    <row r="1" spans="3:11" s="70" customFormat="1" ht="34.5" customHeight="1">
      <c r="C1" s="184" t="s">
        <v>111</v>
      </c>
      <c r="E1" s="185"/>
      <c r="I1" s="152"/>
      <c r="J1" s="152"/>
      <c r="K1" s="165" t="s">
        <v>116</v>
      </c>
    </row>
    <row r="2" spans="2:11" s="70" customFormat="1" ht="18" customHeight="1">
      <c r="B2" s="185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71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H6" s="155"/>
      <c r="I6" s="188"/>
      <c r="J6" s="189"/>
    </row>
    <row r="7" spans="2:8" s="15" customFormat="1" ht="15.75">
      <c r="B7" s="193" t="s">
        <v>110</v>
      </c>
      <c r="D7" s="196" t="str">
        <f>'1_Stmt Req'!D7</f>
        <v>CSR###</v>
      </c>
      <c r="E7" s="172"/>
      <c r="F7" s="197" t="s">
        <v>28</v>
      </c>
      <c r="G7" s="196" t="str">
        <f>'1_Stmt Req'!G7</f>
        <v>Name of the Project</v>
      </c>
      <c r="H7" s="198"/>
    </row>
    <row r="8" spans="2:8" s="15" customFormat="1" ht="15">
      <c r="B8" s="193"/>
      <c r="D8" s="115"/>
      <c r="E8" s="172"/>
      <c r="F8" s="172"/>
      <c r="G8" s="172"/>
      <c r="H8" s="171"/>
    </row>
    <row r="9" spans="2:8" s="15" customFormat="1" ht="15.75">
      <c r="B9" s="193" t="s">
        <v>29</v>
      </c>
      <c r="D9" s="196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193" t="s">
        <v>30</v>
      </c>
      <c r="D10" s="196" t="str">
        <f>'1_Stmt Req'!D10</f>
        <v>BA Id of the Operator</v>
      </c>
      <c r="E10" s="199"/>
      <c r="F10" s="216"/>
      <c r="G10" s="172"/>
      <c r="H10" s="171"/>
    </row>
    <row r="11" spans="2:8" s="15" customFormat="1" ht="15.75">
      <c r="B11" s="193" t="s">
        <v>31</v>
      </c>
      <c r="D11" s="232" t="str">
        <f>'1_Stmt Req'!D11</f>
        <v>yyyy/mm/dd</v>
      </c>
      <c r="E11" s="197" t="s">
        <v>32</v>
      </c>
      <c r="F11" s="232" t="str">
        <f>'1_Stmt Req'!F11</f>
        <v>yyyy/mm/dd</v>
      </c>
      <c r="G11" s="172"/>
      <c r="H11" s="171"/>
    </row>
    <row r="12" s="1" customFormat="1" ht="15.75">
      <c r="D12" s="200"/>
    </row>
    <row r="13" s="64" customFormat="1" ht="18" customHeight="1">
      <c r="B13" s="64" t="s">
        <v>43</v>
      </c>
    </row>
    <row r="14" spans="1:10" s="68" customFormat="1" ht="18.75" customHeight="1">
      <c r="A14" s="65"/>
      <c r="B14" s="65"/>
      <c r="C14" s="66"/>
      <c r="D14" s="66"/>
      <c r="E14" s="66"/>
      <c r="F14" s="66"/>
      <c r="G14" s="66"/>
      <c r="H14" s="66"/>
      <c r="I14" s="66"/>
      <c r="J14" s="67"/>
    </row>
    <row r="15" spans="1:10" s="68" customFormat="1" ht="18.75" customHeight="1">
      <c r="A15" s="69"/>
      <c r="B15" s="69" t="s">
        <v>44</v>
      </c>
      <c r="C15" s="66"/>
      <c r="D15" s="66"/>
      <c r="E15" s="66"/>
      <c r="F15" s="66"/>
      <c r="G15" s="66"/>
      <c r="H15" s="66"/>
      <c r="I15" s="66"/>
      <c r="J15" s="67"/>
    </row>
    <row r="16" spans="1:10" s="122" customFormat="1" ht="18.75" customHeight="1">
      <c r="A16" s="133"/>
      <c r="B16" s="133" t="s">
        <v>82</v>
      </c>
      <c r="C16" s="120"/>
      <c r="D16" s="120"/>
      <c r="E16" s="120"/>
      <c r="F16" s="120"/>
      <c r="G16" s="120"/>
      <c r="H16" s="120"/>
      <c r="I16" s="120"/>
      <c r="J16" s="121"/>
    </row>
    <row r="17" spans="1:10" s="122" customFormat="1" ht="18.75" customHeight="1">
      <c r="A17" s="133"/>
      <c r="B17" s="133" t="s">
        <v>82</v>
      </c>
      <c r="C17" s="120"/>
      <c r="D17" s="120"/>
      <c r="E17" s="120"/>
      <c r="F17" s="120"/>
      <c r="G17" s="120"/>
      <c r="H17" s="120"/>
      <c r="I17" s="120"/>
      <c r="J17" s="121"/>
    </row>
    <row r="18" spans="1:10" s="124" customFormat="1" ht="18.75" customHeight="1">
      <c r="A18" s="133"/>
      <c r="B18" s="133" t="s">
        <v>82</v>
      </c>
      <c r="C18" s="120"/>
      <c r="D18" s="120"/>
      <c r="E18" s="120"/>
      <c r="F18" s="120"/>
      <c r="G18" s="120"/>
      <c r="H18" s="120"/>
      <c r="I18" s="120"/>
      <c r="J18" s="123"/>
    </row>
    <row r="19" spans="1:10" s="124" customFormat="1" ht="18.75" customHeight="1">
      <c r="A19" s="133"/>
      <c r="B19" s="133" t="s">
        <v>82</v>
      </c>
      <c r="C19" s="120"/>
      <c r="D19" s="120"/>
      <c r="E19" s="120"/>
      <c r="F19" s="120"/>
      <c r="G19" s="120"/>
      <c r="H19" s="120"/>
      <c r="I19" s="120"/>
      <c r="J19" s="123"/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600" verticalDpi="600" orientation="landscape" scale="63" r:id="rId2"/>
  <headerFooter>
    <oddHeader>&amp;L&amp;G</oddHeader>
    <oddFooter>&amp;CAlberta Energy&amp;R&amp;9&amp;P/&amp;N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51"/>
  <sheetViews>
    <sheetView showGridLines="0" defaultGridColor="0" zoomScale="75" zoomScaleNormal="75" zoomScalePageLayoutView="0" colorId="22" workbookViewId="0" topLeftCell="A1">
      <selection activeCell="H17" sqref="H17"/>
    </sheetView>
  </sheetViews>
  <sheetFormatPr defaultColWidth="9.6640625" defaultRowHeight="15"/>
  <cols>
    <col min="1" max="1" width="13.3359375" style="5" customWidth="1"/>
    <col min="2" max="2" width="17.21484375" style="5" customWidth="1"/>
    <col min="3" max="3" width="22.4453125" style="3" customWidth="1"/>
    <col min="4" max="4" width="15.6640625" style="3" customWidth="1"/>
    <col min="5" max="5" width="6.77734375" style="13" customWidth="1"/>
    <col min="6" max="6" width="13.3359375" style="3" customWidth="1"/>
    <col min="7" max="7" width="10.5546875" style="5" customWidth="1"/>
    <col min="8" max="8" width="25.88671875" style="5" customWidth="1"/>
    <col min="9" max="9" width="18.3359375" style="5" customWidth="1"/>
    <col min="10" max="10" width="7.88671875" style="5" customWidth="1"/>
    <col min="11" max="11" width="31.4453125" style="5" customWidth="1"/>
    <col min="12" max="16384" width="9.6640625" style="5" customWidth="1"/>
  </cols>
  <sheetData>
    <row r="1" spans="3:11" s="70" customFormat="1" ht="34.5" customHeight="1">
      <c r="C1" s="184" t="s">
        <v>111</v>
      </c>
      <c r="E1" s="185"/>
      <c r="I1" s="152"/>
      <c r="J1" s="152"/>
      <c r="K1" s="174" t="s">
        <v>117</v>
      </c>
    </row>
    <row r="2" spans="2:11" s="70" customFormat="1" ht="18" customHeight="1">
      <c r="B2" s="185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71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C6" s="15"/>
      <c r="D6" s="15"/>
      <c r="E6" s="15"/>
      <c r="F6" s="15"/>
      <c r="G6" s="15"/>
      <c r="H6" s="155"/>
      <c r="I6" s="188"/>
      <c r="J6" s="189"/>
    </row>
    <row r="7" spans="2:8" s="15" customFormat="1" ht="15.75">
      <c r="B7" s="193" t="s">
        <v>110</v>
      </c>
      <c r="D7" s="196" t="str">
        <f>'1_Stmt Req'!D7</f>
        <v>CSR###</v>
      </c>
      <c r="E7" s="172"/>
      <c r="F7" s="197" t="s">
        <v>28</v>
      </c>
      <c r="G7" s="196" t="str">
        <f>'1_Stmt Req'!G7</f>
        <v>Name of the Project</v>
      </c>
      <c r="H7" s="198"/>
    </row>
    <row r="8" spans="2:8" s="15" customFormat="1" ht="15">
      <c r="B8" s="193"/>
      <c r="D8" s="115"/>
      <c r="E8" s="172"/>
      <c r="F8" s="172"/>
      <c r="G8" s="172"/>
      <c r="H8" s="171"/>
    </row>
    <row r="9" spans="2:8" s="15" customFormat="1" ht="15.75">
      <c r="B9" s="193" t="s">
        <v>29</v>
      </c>
      <c r="D9" s="196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193" t="s">
        <v>30</v>
      </c>
      <c r="D10" s="196" t="str">
        <f>'1_Stmt Req'!D10</f>
        <v>BA Id of the Operator</v>
      </c>
      <c r="E10" s="199"/>
      <c r="F10" s="216"/>
      <c r="G10" s="172"/>
      <c r="H10" s="171"/>
    </row>
    <row r="11" spans="2:8" s="15" customFormat="1" ht="15.75">
      <c r="B11" s="193" t="s">
        <v>31</v>
      </c>
      <c r="D11" s="232" t="str">
        <f>'1_Stmt Req'!D11</f>
        <v>yyyy/mm/dd</v>
      </c>
      <c r="E11" s="197" t="s">
        <v>32</v>
      </c>
      <c r="F11" s="232" t="str">
        <f>'1_Stmt Req'!F11</f>
        <v>yyyy/mm/dd</v>
      </c>
      <c r="G11" s="172"/>
      <c r="H11" s="171"/>
    </row>
    <row r="12" spans="4:6" ht="15">
      <c r="D12" s="6"/>
      <c r="E12" s="15"/>
      <c r="F12" s="6"/>
    </row>
    <row r="13" spans="2:7" s="23" customFormat="1" ht="18">
      <c r="B13" s="24" t="s">
        <v>0</v>
      </c>
      <c r="C13" s="19"/>
      <c r="D13" s="20"/>
      <c r="E13" s="15"/>
      <c r="F13" s="20"/>
      <c r="G13" s="15"/>
    </row>
    <row r="14" spans="2:6" s="15" customFormat="1" ht="25.5">
      <c r="B14" s="25"/>
      <c r="C14" s="19"/>
      <c r="D14" s="20"/>
      <c r="F14" s="20"/>
    </row>
    <row r="15" spans="2:6" s="15" customFormat="1" ht="15">
      <c r="B15" s="15" t="s">
        <v>1</v>
      </c>
      <c r="C15" s="19"/>
      <c r="D15" s="20"/>
      <c r="F15" s="20"/>
    </row>
    <row r="16" spans="3:7" s="15" customFormat="1" ht="15">
      <c r="C16" s="26" t="s">
        <v>33</v>
      </c>
      <c r="D16" s="295">
        <f>+'3_Royalty Calculations'!E18</f>
        <v>0</v>
      </c>
      <c r="F16" s="20"/>
      <c r="G16" s="5" t="s">
        <v>36</v>
      </c>
    </row>
    <row r="17" spans="2:6" s="15" customFormat="1" ht="15">
      <c r="B17" s="15" t="s">
        <v>2</v>
      </c>
      <c r="C17" s="19"/>
      <c r="D17" s="20"/>
      <c r="F17" s="20"/>
    </row>
    <row r="18" spans="3:7" s="15" customFormat="1" ht="15">
      <c r="C18" s="15" t="s">
        <v>34</v>
      </c>
      <c r="D18" s="295">
        <f>+'3_Royalty Calculations'!E43</f>
        <v>0</v>
      </c>
      <c r="F18" s="295">
        <f>IF(D16&gt;D18,D16,D18)</f>
        <v>0</v>
      </c>
      <c r="G18" s="5" t="s">
        <v>36</v>
      </c>
    </row>
    <row r="19" spans="4:6" ht="15">
      <c r="D19" s="6"/>
      <c r="E19" s="15"/>
      <c r="F19" s="6"/>
    </row>
    <row r="20" spans="4:6" ht="15">
      <c r="D20" s="6"/>
      <c r="E20" s="15"/>
      <c r="F20" s="6"/>
    </row>
    <row r="21" spans="4:6" ht="15">
      <c r="D21" s="6"/>
      <c r="E21" s="15"/>
      <c r="F21" s="6"/>
    </row>
    <row r="22" spans="2:6" ht="15">
      <c r="B22" s="5" t="s">
        <v>78</v>
      </c>
      <c r="D22" s="6"/>
      <c r="E22" s="15"/>
      <c r="F22" s="397">
        <v>0</v>
      </c>
    </row>
    <row r="23" spans="4:6" ht="15">
      <c r="D23" s="6"/>
      <c r="E23" s="15"/>
      <c r="F23" s="6"/>
    </row>
    <row r="24" spans="2:6" ht="15">
      <c r="B24" s="5" t="s">
        <v>3</v>
      </c>
      <c r="D24" s="6"/>
      <c r="E24" s="15"/>
      <c r="F24" s="295">
        <f>F16+F18-F22</f>
        <v>0</v>
      </c>
    </row>
    <row r="25" spans="4:6" ht="15">
      <c r="D25" s="6"/>
      <c r="E25" s="15"/>
      <c r="F25" s="6"/>
    </row>
    <row r="26" spans="2:9" ht="15">
      <c r="B26" s="22"/>
      <c r="C26" s="19"/>
      <c r="D26" s="20"/>
      <c r="E26" s="15"/>
      <c r="F26" s="20"/>
      <c r="G26" s="15"/>
      <c r="H26" s="15"/>
      <c r="I26" s="15"/>
    </row>
    <row r="27" ht="15">
      <c r="E27" s="15"/>
    </row>
    <row r="28" ht="15">
      <c r="E28" s="15"/>
    </row>
    <row r="29" ht="15">
      <c r="E29" s="15"/>
    </row>
    <row r="30" ht="15">
      <c r="E30" s="15"/>
    </row>
    <row r="31" ht="15">
      <c r="E31" s="15"/>
    </row>
    <row r="32" ht="15">
      <c r="E32" s="15"/>
    </row>
    <row r="33" spans="2:9" s="238" customFormat="1" ht="15">
      <c r="B33" s="233"/>
      <c r="C33" s="234"/>
      <c r="D33" s="235"/>
      <c r="E33" s="236"/>
      <c r="F33" s="237"/>
      <c r="G33" s="234"/>
      <c r="I33" s="32"/>
    </row>
    <row r="34" spans="2:9" s="238" customFormat="1" ht="15.75">
      <c r="B34" s="228" t="s">
        <v>79</v>
      </c>
      <c r="C34" s="243" t="str">
        <f>'1_Stmt Req'!C36</f>
        <v>Enter contact for the form</v>
      </c>
      <c r="D34" s="236"/>
      <c r="E34" s="236"/>
      <c r="F34" s="236"/>
      <c r="G34" s="236"/>
      <c r="H34" s="32"/>
      <c r="I34" s="32"/>
    </row>
    <row r="35" spans="2:9" s="238" customFormat="1" ht="15.75">
      <c r="B35" s="228" t="s">
        <v>49</v>
      </c>
      <c r="C35" s="243" t="str">
        <f>'1_Stmt Req'!C37</f>
        <v>Enter contact's position</v>
      </c>
      <c r="D35" s="111"/>
      <c r="E35" s="111"/>
      <c r="F35" s="111"/>
      <c r="G35" s="111"/>
      <c r="H35" s="32"/>
      <c r="I35" s="32"/>
    </row>
    <row r="36" spans="2:9" s="238" customFormat="1" ht="15.75">
      <c r="B36" s="228" t="s">
        <v>81</v>
      </c>
      <c r="C36" s="272" t="str">
        <f>'1_Stmt Req'!C38</f>
        <v>yyyy/mm/dd</v>
      </c>
      <c r="D36" s="215"/>
      <c r="E36" s="215"/>
      <c r="F36" s="215"/>
      <c r="G36" s="215"/>
      <c r="H36" s="32"/>
      <c r="I36" s="32"/>
    </row>
    <row r="37" spans="2:9" s="238" customFormat="1" ht="15.75">
      <c r="B37" s="228" t="s">
        <v>80</v>
      </c>
      <c r="C37" s="243" t="str">
        <f>'1_Stmt Req'!C39</f>
        <v>(###)###-####</v>
      </c>
      <c r="D37" s="215"/>
      <c r="E37" s="215"/>
      <c r="F37" s="237"/>
      <c r="G37" s="239"/>
      <c r="H37" s="32"/>
      <c r="I37" s="32"/>
    </row>
    <row r="38" spans="2:7" ht="15.75">
      <c r="B38" s="228" t="s">
        <v>162</v>
      </c>
      <c r="C38" s="243" t="str">
        <f>'1_Stmt Req'!C40</f>
        <v>contact@email.ca</v>
      </c>
      <c r="D38" s="240"/>
      <c r="E38" s="241"/>
      <c r="F38" s="240"/>
      <c r="G38" s="242"/>
    </row>
    <row r="39" spans="4:7" ht="15">
      <c r="D39" s="240"/>
      <c r="E39" s="241"/>
      <c r="F39" s="240"/>
      <c r="G39" s="242"/>
    </row>
    <row r="40" spans="4:7" ht="15">
      <c r="D40" s="240"/>
      <c r="E40" s="241"/>
      <c r="F40" s="240"/>
      <c r="G40" s="242"/>
    </row>
    <row r="41" spans="4:7" ht="15">
      <c r="D41" s="240"/>
      <c r="E41" s="241"/>
      <c r="F41" s="240"/>
      <c r="G41" s="242"/>
    </row>
    <row r="42" spans="4:7" ht="15">
      <c r="D42" s="240"/>
      <c r="E42" s="241"/>
      <c r="F42" s="240"/>
      <c r="G42" s="242"/>
    </row>
    <row r="43" spans="4:7" ht="15">
      <c r="D43" s="240"/>
      <c r="E43" s="241"/>
      <c r="F43" s="240"/>
      <c r="G43" s="242"/>
    </row>
    <row r="44" spans="4:7" ht="15">
      <c r="D44" s="240"/>
      <c r="E44" s="241"/>
      <c r="F44" s="240"/>
      <c r="G44" s="242"/>
    </row>
    <row r="45" spans="4:7" ht="15">
      <c r="D45" s="240"/>
      <c r="E45" s="241"/>
      <c r="F45" s="240"/>
      <c r="G45" s="242"/>
    </row>
    <row r="46" spans="4:7" ht="15">
      <c r="D46" s="240"/>
      <c r="E46" s="241"/>
      <c r="F46" s="240"/>
      <c r="G46" s="242"/>
    </row>
    <row r="47" spans="4:7" ht="15">
      <c r="D47" s="240"/>
      <c r="E47" s="241"/>
      <c r="F47" s="240"/>
      <c r="G47" s="242"/>
    </row>
    <row r="48" spans="4:7" ht="15">
      <c r="D48" s="240"/>
      <c r="E48" s="241"/>
      <c r="F48" s="240"/>
      <c r="G48" s="242"/>
    </row>
    <row r="49" spans="4:7" ht="15">
      <c r="D49" s="240"/>
      <c r="E49" s="241"/>
      <c r="F49" s="240"/>
      <c r="G49" s="242"/>
    </row>
    <row r="50" spans="4:7" ht="15">
      <c r="D50" s="240"/>
      <c r="E50" s="241"/>
      <c r="F50" s="240"/>
      <c r="G50" s="242"/>
    </row>
    <row r="51" spans="4:7" ht="15">
      <c r="D51" s="240"/>
      <c r="E51" s="241"/>
      <c r="F51" s="240"/>
      <c r="G51" s="242"/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58" r:id="rId2"/>
  <headerFooter>
    <oddHeader>&amp;L&amp;G</oddHeader>
    <oddFooter>&amp;CAlberta Energy&amp;R&amp;9&amp;P/&amp;N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5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9.6640625" defaultRowHeight="15"/>
  <cols>
    <col min="1" max="1" width="13.3359375" style="5" customWidth="1"/>
    <col min="2" max="2" width="26.5546875" style="5" customWidth="1"/>
    <col min="3" max="3" width="18.4453125" style="3" customWidth="1"/>
    <col min="4" max="4" width="18.77734375" style="3" customWidth="1"/>
    <col min="5" max="5" width="15.99609375" style="4" customWidth="1"/>
    <col min="6" max="6" width="12.10546875" style="3" customWidth="1"/>
    <col min="7" max="7" width="6.3359375" style="5" customWidth="1"/>
    <col min="8" max="8" width="13.99609375" style="5" customWidth="1"/>
    <col min="9" max="9" width="11.77734375" style="5" bestFit="1" customWidth="1"/>
    <col min="10" max="10" width="5.99609375" style="5" customWidth="1"/>
    <col min="11" max="11" width="30.6640625" style="5" customWidth="1"/>
    <col min="12" max="16384" width="9.6640625" style="5" customWidth="1"/>
  </cols>
  <sheetData>
    <row r="1" spans="3:11" s="70" customFormat="1" ht="34.5" customHeight="1">
      <c r="C1" s="184" t="s">
        <v>111</v>
      </c>
      <c r="E1" s="185"/>
      <c r="I1" s="152"/>
      <c r="J1" s="152"/>
      <c r="K1" s="174" t="s">
        <v>118</v>
      </c>
    </row>
    <row r="2" spans="2:11" s="70" customFormat="1" ht="18" customHeight="1">
      <c r="B2" s="185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71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H6" s="155"/>
      <c r="I6" s="188"/>
      <c r="J6" s="189"/>
    </row>
    <row r="7" spans="2:8" s="15" customFormat="1" ht="15.75">
      <c r="B7" s="193" t="s">
        <v>110</v>
      </c>
      <c r="D7" s="196" t="str">
        <f>'1_Stmt Req'!D7</f>
        <v>CSR###</v>
      </c>
      <c r="E7" s="172"/>
      <c r="F7" s="197" t="s">
        <v>28</v>
      </c>
      <c r="G7" s="196" t="str">
        <f>'1_Stmt Req'!G7</f>
        <v>Name of the Project</v>
      </c>
      <c r="H7" s="198"/>
    </row>
    <row r="8" spans="2:8" s="15" customFormat="1" ht="15">
      <c r="B8" s="193"/>
      <c r="D8" s="115"/>
      <c r="E8" s="172"/>
      <c r="F8" s="172"/>
      <c r="G8" s="172"/>
      <c r="H8" s="171"/>
    </row>
    <row r="9" spans="2:8" s="15" customFormat="1" ht="15.75">
      <c r="B9" s="193" t="s">
        <v>29</v>
      </c>
      <c r="D9" s="196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193" t="s">
        <v>30</v>
      </c>
      <c r="D10" s="196" t="str">
        <f>'1_Stmt Req'!D10</f>
        <v>BA Id of the Operator</v>
      </c>
      <c r="E10" s="199"/>
      <c r="F10" s="216"/>
      <c r="G10" s="172"/>
      <c r="H10" s="171"/>
    </row>
    <row r="11" spans="2:8" s="15" customFormat="1" ht="15.75">
      <c r="B11" s="193" t="s">
        <v>31</v>
      </c>
      <c r="D11" s="269" t="str">
        <f>'1_Stmt Req'!D11</f>
        <v>yyyy/mm/dd</v>
      </c>
      <c r="E11" s="197" t="s">
        <v>32</v>
      </c>
      <c r="F11" s="270" t="str">
        <f>'1_Stmt Req'!F11</f>
        <v>yyyy/mm/dd</v>
      </c>
      <c r="G11" s="172"/>
      <c r="H11" s="171"/>
    </row>
    <row r="12" spans="2:8" s="15" customFormat="1" ht="15.75">
      <c r="B12" s="193"/>
      <c r="D12" s="201"/>
      <c r="E12" s="197"/>
      <c r="F12" s="201"/>
      <c r="G12" s="172"/>
      <c r="H12" s="171"/>
    </row>
    <row r="14" spans="1:6" s="15" customFormat="1" ht="18">
      <c r="A14" s="248"/>
      <c r="B14" s="287" t="s">
        <v>33</v>
      </c>
      <c r="C14" s="19"/>
      <c r="D14" s="19"/>
      <c r="E14" s="288"/>
      <c r="F14" s="19"/>
    </row>
    <row r="16" spans="2:7" ht="15">
      <c r="B16" s="5" t="s">
        <v>185</v>
      </c>
      <c r="D16" s="6"/>
      <c r="E16" s="295">
        <f>'7a_Revenue Detail'!Q67</f>
        <v>0</v>
      </c>
      <c r="F16" s="6"/>
      <c r="G16" s="5" t="s">
        <v>41</v>
      </c>
    </row>
    <row r="17" spans="4:6" ht="15">
      <c r="D17" s="6"/>
      <c r="E17" s="295"/>
      <c r="F17" s="6"/>
    </row>
    <row r="18" spans="2:8" ht="23.25">
      <c r="B18" s="15" t="s">
        <v>173</v>
      </c>
      <c r="C18" s="190" t="s">
        <v>181</v>
      </c>
      <c r="D18" s="126">
        <v>0</v>
      </c>
      <c r="E18" s="295">
        <f>ROUND(E16*D18,0)</f>
        <v>0</v>
      </c>
      <c r="F18" s="6"/>
      <c r="G18" s="5" t="s">
        <v>37</v>
      </c>
      <c r="H18" s="21"/>
    </row>
    <row r="19" spans="4:6" ht="15">
      <c r="D19" s="6"/>
      <c r="E19" s="6"/>
      <c r="F19" s="6"/>
    </row>
    <row r="20" spans="4:6" ht="15">
      <c r="D20" s="6"/>
      <c r="E20" s="6"/>
      <c r="F20" s="6"/>
    </row>
    <row r="21" spans="4:6" ht="15">
      <c r="D21" s="6"/>
      <c r="E21" s="6"/>
      <c r="F21" s="6"/>
    </row>
    <row r="22" spans="2:6" s="15" customFormat="1" ht="18">
      <c r="B22" s="287" t="s">
        <v>178</v>
      </c>
      <c r="C22" s="19"/>
      <c r="D22" s="20"/>
      <c r="E22" s="20"/>
      <c r="F22" s="20"/>
    </row>
    <row r="23" spans="3:6" s="15" customFormat="1" ht="15">
      <c r="C23" s="19"/>
      <c r="D23" s="295"/>
      <c r="E23" s="20"/>
      <c r="F23" s="20"/>
    </row>
    <row r="24" spans="2:8" s="15" customFormat="1" ht="15">
      <c r="B24" s="358" t="s">
        <v>177</v>
      </c>
      <c r="C24" s="359"/>
      <c r="D24" s="360">
        <f>'7_Revenue - Summary'!E30</f>
        <v>0</v>
      </c>
      <c r="E24" s="361"/>
      <c r="F24" s="361"/>
      <c r="G24" s="362" t="s">
        <v>35</v>
      </c>
      <c r="H24" s="363"/>
    </row>
    <row r="25" spans="2:8" s="15" customFormat="1" ht="15">
      <c r="B25" s="364"/>
      <c r="C25" s="365"/>
      <c r="D25" s="302"/>
      <c r="E25" s="35"/>
      <c r="F25" s="35"/>
      <c r="G25" s="366"/>
      <c r="H25" s="367"/>
    </row>
    <row r="26" spans="2:8" s="15" customFormat="1" ht="15">
      <c r="B26" s="364" t="s">
        <v>132</v>
      </c>
      <c r="D26" s="302">
        <f>'4_Total Costs'!F26</f>
        <v>0</v>
      </c>
      <c r="E26" s="35"/>
      <c r="F26" s="35"/>
      <c r="G26" s="366" t="s">
        <v>38</v>
      </c>
      <c r="H26" s="367"/>
    </row>
    <row r="27" spans="2:8" s="15" customFormat="1" ht="15">
      <c r="B27" s="364"/>
      <c r="C27" s="365"/>
      <c r="D27" s="278"/>
      <c r="E27" s="35"/>
      <c r="F27" s="35"/>
      <c r="G27" s="366"/>
      <c r="H27" s="367"/>
    </row>
    <row r="28" spans="2:8" s="15" customFormat="1" ht="15">
      <c r="B28" s="364"/>
      <c r="C28" s="365"/>
      <c r="D28" s="35"/>
      <c r="E28" s="302"/>
      <c r="F28" s="35"/>
      <c r="G28" s="366"/>
      <c r="H28" s="367"/>
    </row>
    <row r="29" spans="2:8" s="15" customFormat="1" ht="15">
      <c r="B29" s="364" t="s">
        <v>153</v>
      </c>
      <c r="C29" s="365"/>
      <c r="D29" s="35"/>
      <c r="E29" s="302">
        <f>MAX(D24-D26,0)</f>
        <v>0</v>
      </c>
      <c r="F29" s="35"/>
      <c r="G29" s="366"/>
      <c r="H29" s="367"/>
    </row>
    <row r="30" spans="2:8" s="15" customFormat="1" ht="15">
      <c r="B30" s="364"/>
      <c r="C30" s="365"/>
      <c r="D30" s="35"/>
      <c r="E30" s="302"/>
      <c r="F30" s="35"/>
      <c r="G30" s="366"/>
      <c r="H30" s="367"/>
    </row>
    <row r="31" spans="2:8" s="15" customFormat="1" ht="15">
      <c r="B31" s="368" t="s">
        <v>154</v>
      </c>
      <c r="C31" s="369"/>
      <c r="D31" s="278"/>
      <c r="E31" s="298">
        <f>MAX(D26-D24,0)</f>
        <v>0</v>
      </c>
      <c r="F31" s="278"/>
      <c r="G31" s="194" t="s">
        <v>169</v>
      </c>
      <c r="H31" s="370"/>
    </row>
    <row r="32" spans="3:9" s="15" customFormat="1" ht="15">
      <c r="C32" s="30"/>
      <c r="F32" s="30"/>
      <c r="G32" s="289"/>
      <c r="H32" s="289"/>
      <c r="I32" s="289"/>
    </row>
    <row r="33" spans="2:9" s="15" customFormat="1" ht="15">
      <c r="B33" s="358" t="s">
        <v>177</v>
      </c>
      <c r="C33" s="371"/>
      <c r="D33" s="360">
        <f>'7_Revenue - Summary'!E30</f>
        <v>0</v>
      </c>
      <c r="E33" s="361"/>
      <c r="F33" s="372"/>
      <c r="G33" s="362" t="s">
        <v>35</v>
      </c>
      <c r="H33" s="373"/>
      <c r="I33" s="289"/>
    </row>
    <row r="34" spans="2:9" s="15" customFormat="1" ht="15">
      <c r="B34" s="364"/>
      <c r="C34" s="374"/>
      <c r="D34" s="302"/>
      <c r="E34" s="35"/>
      <c r="F34" s="375"/>
      <c r="G34" s="376"/>
      <c r="H34" s="377"/>
      <c r="I34" s="289"/>
    </row>
    <row r="35" spans="2:8" s="15" customFormat="1" ht="15">
      <c r="B35" s="364" t="s">
        <v>180</v>
      </c>
      <c r="C35" s="365"/>
      <c r="D35" s="302">
        <f>'4_Total Costs'!F24</f>
        <v>0</v>
      </c>
      <c r="E35" s="35"/>
      <c r="F35" s="35"/>
      <c r="G35" s="366" t="s">
        <v>38</v>
      </c>
      <c r="H35" s="367"/>
    </row>
    <row r="36" spans="2:8" s="15" customFormat="1" ht="15">
      <c r="B36" s="364"/>
      <c r="C36" s="365"/>
      <c r="D36" s="278"/>
      <c r="E36" s="35"/>
      <c r="F36" s="35"/>
      <c r="G36" s="366"/>
      <c r="H36" s="367"/>
    </row>
    <row r="37" spans="2:8" s="15" customFormat="1" ht="15">
      <c r="B37" s="364"/>
      <c r="C37" s="365"/>
      <c r="D37" s="35"/>
      <c r="E37" s="35"/>
      <c r="F37" s="35"/>
      <c r="G37" s="366"/>
      <c r="H37" s="367"/>
    </row>
    <row r="38" spans="2:8" s="15" customFormat="1" ht="15">
      <c r="B38" s="368" t="s">
        <v>179</v>
      </c>
      <c r="C38" s="369"/>
      <c r="D38" s="278"/>
      <c r="E38" s="298">
        <f>D33-D35</f>
        <v>0</v>
      </c>
      <c r="F38" s="278"/>
      <c r="G38" s="194"/>
      <c r="H38" s="370"/>
    </row>
    <row r="39" spans="3:6" s="15" customFormat="1" ht="15">
      <c r="C39" s="19"/>
      <c r="D39" s="20"/>
      <c r="E39" s="295"/>
      <c r="F39" s="20"/>
    </row>
    <row r="40" spans="3:6" s="15" customFormat="1" ht="14.25" customHeight="1">
      <c r="C40" s="19"/>
      <c r="D40" s="379"/>
      <c r="E40" s="295"/>
      <c r="F40" s="20"/>
    </row>
    <row r="41" spans="2:7" s="15" customFormat="1" ht="15">
      <c r="B41" s="15" t="s">
        <v>185</v>
      </c>
      <c r="E41" s="295">
        <f>'7a_Revenue Detail'!Q67</f>
        <v>0</v>
      </c>
      <c r="F41" s="20"/>
      <c r="G41" s="15" t="s">
        <v>41</v>
      </c>
    </row>
    <row r="42" spans="2:8" ht="15">
      <c r="B42" s="15"/>
      <c r="E42" s="295"/>
      <c r="F42" s="20"/>
      <c r="G42" s="15"/>
      <c r="H42" s="15"/>
    </row>
    <row r="43" spans="2:8" ht="18.75" customHeight="1">
      <c r="B43" s="15" t="s">
        <v>174</v>
      </c>
      <c r="C43" s="190" t="s">
        <v>181</v>
      </c>
      <c r="D43" s="126">
        <v>0</v>
      </c>
      <c r="E43" s="295">
        <f>IF(ISERR(E41*D43*E29/E38),0,ROUND(E41*D43*E29/E38,0))</f>
        <v>0</v>
      </c>
      <c r="F43" s="20"/>
      <c r="G43" s="15" t="s">
        <v>37</v>
      </c>
      <c r="H43" s="21"/>
    </row>
    <row r="44" spans="2:8" ht="15">
      <c r="B44" s="15"/>
      <c r="C44" s="19"/>
      <c r="D44" s="20" t="s">
        <v>189</v>
      </c>
      <c r="E44" s="20"/>
      <c r="F44" s="20"/>
      <c r="G44" s="15"/>
      <c r="H44" s="15"/>
    </row>
    <row r="45" spans="4:6" ht="15">
      <c r="D45" s="6"/>
      <c r="E45" s="6"/>
      <c r="F45" s="6"/>
    </row>
    <row r="49" ht="15">
      <c r="B49" s="273" t="s">
        <v>182</v>
      </c>
    </row>
    <row r="51" ht="15">
      <c r="B51" s="274" t="s">
        <v>183</v>
      </c>
    </row>
    <row r="52" ht="15">
      <c r="B52" s="378" t="s">
        <v>184</v>
      </c>
    </row>
    <row r="53" ht="15">
      <c r="B53" s="274"/>
    </row>
    <row r="54" ht="15">
      <c r="B54" s="274"/>
    </row>
    <row r="55" ht="15">
      <c r="B55" s="273"/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61" r:id="rId2"/>
  <headerFooter>
    <oddHeader>&amp;L&amp;G</oddHeader>
    <oddFooter>&amp;CAlberta Energy&amp;R&amp;9&amp;P/&amp;N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26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9.6640625" defaultRowHeight="15"/>
  <cols>
    <col min="1" max="1" width="13.3359375" style="5" customWidth="1"/>
    <col min="2" max="2" width="15.5546875" style="5" customWidth="1"/>
    <col min="3" max="3" width="9.77734375" style="5" customWidth="1"/>
    <col min="4" max="4" width="19.88671875" style="5" customWidth="1"/>
    <col min="5" max="5" width="3.6640625" style="3" customWidth="1"/>
    <col min="6" max="6" width="13.3359375" style="5" customWidth="1"/>
    <col min="7" max="7" width="8.3359375" style="5" customWidth="1"/>
    <col min="8" max="8" width="19.3359375" style="5" customWidth="1"/>
    <col min="9" max="9" width="18.10546875" style="5" customWidth="1"/>
    <col min="10" max="10" width="7.10546875" style="5" customWidth="1"/>
    <col min="11" max="11" width="30.5546875" style="5" customWidth="1"/>
    <col min="12" max="16384" width="9.6640625" style="5" customWidth="1"/>
  </cols>
  <sheetData>
    <row r="1" spans="3:11" s="70" customFormat="1" ht="34.5" customHeight="1">
      <c r="C1" s="184" t="s">
        <v>111</v>
      </c>
      <c r="E1" s="185"/>
      <c r="I1" s="152"/>
      <c r="J1" s="152"/>
      <c r="K1" s="165" t="s">
        <v>120</v>
      </c>
    </row>
    <row r="2" spans="2:11" s="70" customFormat="1" ht="18" customHeight="1">
      <c r="B2" s="185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71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H6" s="155"/>
      <c r="I6" s="188"/>
      <c r="J6" s="189"/>
    </row>
    <row r="7" spans="2:8" s="15" customFormat="1" ht="15.75">
      <c r="B7" s="193" t="s">
        <v>110</v>
      </c>
      <c r="D7" s="196" t="str">
        <f>'1_Stmt Req'!D7</f>
        <v>CSR###</v>
      </c>
      <c r="E7" s="172"/>
      <c r="F7" s="197" t="s">
        <v>28</v>
      </c>
      <c r="G7" s="196" t="str">
        <f>'1_Stmt Req'!G7</f>
        <v>Name of the Project</v>
      </c>
      <c r="H7" s="198"/>
    </row>
    <row r="8" spans="2:8" s="15" customFormat="1" ht="15">
      <c r="B8" s="193"/>
      <c r="D8" s="115"/>
      <c r="E8" s="172"/>
      <c r="F8" s="172"/>
      <c r="G8" s="172"/>
      <c r="H8" s="171"/>
    </row>
    <row r="9" spans="2:8" s="15" customFormat="1" ht="15.75">
      <c r="B9" s="193" t="s">
        <v>29</v>
      </c>
      <c r="D9" s="196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193" t="s">
        <v>30</v>
      </c>
      <c r="D10" s="196" t="str">
        <f>'1_Stmt Req'!D10</f>
        <v>BA Id of the Operator</v>
      </c>
      <c r="E10" s="199"/>
      <c r="F10" s="216"/>
      <c r="G10" s="172"/>
      <c r="H10" s="171"/>
    </row>
    <row r="11" spans="2:8" s="15" customFormat="1" ht="15.75">
      <c r="B11" s="193" t="s">
        <v>31</v>
      </c>
      <c r="D11" s="232" t="str">
        <f>'1_Stmt Req'!D11</f>
        <v>yyyy/mm/dd</v>
      </c>
      <c r="E11" s="197" t="s">
        <v>32</v>
      </c>
      <c r="F11" s="245" t="str">
        <f>'1_Stmt Req'!F11</f>
        <v>yyyy/mm/dd</v>
      </c>
      <c r="G11" s="172"/>
      <c r="H11" s="171"/>
    </row>
    <row r="12" spans="2:8" s="15" customFormat="1" ht="15.75">
      <c r="B12" s="193"/>
      <c r="D12" s="201"/>
      <c r="E12" s="197"/>
      <c r="F12" s="201"/>
      <c r="G12" s="172"/>
      <c r="H12" s="171"/>
    </row>
    <row r="13" ht="15">
      <c r="E13" s="5"/>
    </row>
    <row r="14" spans="2:6" ht="18">
      <c r="B14" s="16" t="s">
        <v>5</v>
      </c>
      <c r="F14" s="3"/>
    </row>
    <row r="15" spans="2:6" ht="15.75">
      <c r="B15" s="2"/>
      <c r="F15" s="6"/>
    </row>
    <row r="16" spans="2:8" ht="15">
      <c r="B16" s="5" t="s">
        <v>42</v>
      </c>
      <c r="F16" s="296">
        <f>'4a_Cost Details'!L30</f>
        <v>0</v>
      </c>
      <c r="H16" s="5" t="s">
        <v>46</v>
      </c>
    </row>
    <row r="17" spans="2:6" ht="18.75" customHeight="1">
      <c r="B17" s="2"/>
      <c r="F17" s="296"/>
    </row>
    <row r="18" spans="2:8" ht="15">
      <c r="B18" s="5" t="s">
        <v>104</v>
      </c>
      <c r="F18" s="296">
        <f>'4a_Cost Details'!D30</f>
        <v>0</v>
      </c>
      <c r="G18" s="8"/>
      <c r="H18" s="5" t="s">
        <v>40</v>
      </c>
    </row>
    <row r="19" spans="6:7" ht="15">
      <c r="F19" s="297"/>
      <c r="G19" s="8"/>
    </row>
    <row r="20" spans="2:8" ht="15">
      <c r="B20" s="5" t="s">
        <v>105</v>
      </c>
      <c r="F20" s="296">
        <f>'4a_Cost Details'!F30</f>
        <v>0</v>
      </c>
      <c r="G20" s="8"/>
      <c r="H20" s="5" t="s">
        <v>40</v>
      </c>
    </row>
    <row r="21" spans="6:7" ht="15">
      <c r="F21" s="296"/>
      <c r="G21" s="8"/>
    </row>
    <row r="22" spans="2:8" ht="15">
      <c r="B22" s="5" t="s">
        <v>103</v>
      </c>
      <c r="F22" s="296">
        <f>'4a_Cost Details'!J30</f>
        <v>0</v>
      </c>
      <c r="G22" s="8"/>
      <c r="H22" s="5" t="s">
        <v>40</v>
      </c>
    </row>
    <row r="23" spans="4:7" ht="15">
      <c r="D23" s="6"/>
      <c r="F23" s="296"/>
      <c r="G23" s="8"/>
    </row>
    <row r="24" spans="2:8" ht="15">
      <c r="B24" s="5" t="s">
        <v>7</v>
      </c>
      <c r="F24" s="298">
        <f>'4a_Cost Details'!K30</f>
        <v>0</v>
      </c>
      <c r="H24" s="5" t="s">
        <v>40</v>
      </c>
    </row>
    <row r="25" ht="15">
      <c r="F25" s="296"/>
    </row>
    <row r="26" spans="2:8" ht="15.75">
      <c r="B26" s="2" t="s">
        <v>8</v>
      </c>
      <c r="F26" s="299">
        <f>F16+F18+F20+F22+F24</f>
        <v>0</v>
      </c>
      <c r="H26" s="5" t="s">
        <v>47</v>
      </c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67" r:id="rId2"/>
  <headerFooter>
    <oddHeader>&amp;L&amp;G</oddHeader>
    <oddFooter>&amp;CAlberta Energy&amp;R&amp;9&amp;P/&amp;N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31"/>
  <sheetViews>
    <sheetView showGridLines="0" defaultGridColor="0" zoomScale="75" zoomScaleNormal="75" zoomScalePageLayoutView="0" colorId="22" workbookViewId="0" topLeftCell="A1">
      <selection activeCell="I7" sqref="I7"/>
    </sheetView>
  </sheetViews>
  <sheetFormatPr defaultColWidth="9.6640625" defaultRowHeight="15"/>
  <cols>
    <col min="1" max="1" width="9.77734375" style="27" customWidth="1"/>
    <col min="2" max="2" width="11.10546875" style="27" customWidth="1"/>
    <col min="3" max="5" width="14.77734375" style="27" customWidth="1"/>
    <col min="6" max="6" width="19.5546875" style="27" customWidth="1"/>
    <col min="7" max="7" width="14.77734375" style="28" customWidth="1"/>
    <col min="8" max="10" width="14.77734375" style="14" customWidth="1"/>
    <col min="11" max="11" width="18.99609375" style="14" customWidth="1"/>
    <col min="12" max="12" width="14.77734375" style="27" customWidth="1"/>
    <col min="13" max="13" width="17.5546875" style="27" customWidth="1"/>
    <col min="14" max="16384" width="9.6640625" style="27" customWidth="1"/>
  </cols>
  <sheetData>
    <row r="1" spans="3:13" s="70" customFormat="1" ht="34.5" customHeight="1">
      <c r="C1" s="184" t="s">
        <v>111</v>
      </c>
      <c r="E1" s="185"/>
      <c r="I1" s="152"/>
      <c r="J1" s="152"/>
      <c r="K1" s="176"/>
      <c r="M1" s="176" t="s">
        <v>119</v>
      </c>
    </row>
    <row r="2" spans="2:13" s="70" customFormat="1" ht="18" customHeight="1">
      <c r="B2" s="185"/>
      <c r="K2" s="202"/>
      <c r="M2" s="187" t="s">
        <v>112</v>
      </c>
    </row>
    <row r="3" spans="2:13" s="13" customFormat="1" ht="15.75">
      <c r="B3" s="131" t="s">
        <v>114</v>
      </c>
      <c r="H3" s="155"/>
      <c r="I3" s="188"/>
      <c r="J3" s="189"/>
      <c r="K3" s="190"/>
      <c r="M3" s="71" t="str">
        <f>ADMIN!B2</f>
        <v>CA_EOP_PST_2009</v>
      </c>
    </row>
    <row r="4" spans="2:13" s="13" customFormat="1" ht="15.75">
      <c r="B4" s="131"/>
      <c r="H4" s="155"/>
      <c r="I4" s="188"/>
      <c r="J4" s="189"/>
      <c r="K4" s="190"/>
      <c r="M4" s="226">
        <f>ADMIN!B3</f>
        <v>1</v>
      </c>
    </row>
    <row r="5" spans="8:13" s="13" customFormat="1" ht="15.75">
      <c r="H5" s="155"/>
      <c r="I5" s="188"/>
      <c r="J5" s="189"/>
      <c r="K5" s="191"/>
      <c r="M5" s="226"/>
    </row>
    <row r="6" spans="2:10" s="13" customFormat="1" ht="15.75">
      <c r="B6" s="192"/>
      <c r="H6" s="155"/>
      <c r="I6" s="188"/>
      <c r="J6" s="189"/>
    </row>
    <row r="7" spans="2:8" s="15" customFormat="1" ht="15.75">
      <c r="B7" s="193" t="s">
        <v>110</v>
      </c>
      <c r="D7" s="196" t="str">
        <f>'1_Stmt Req'!D7</f>
        <v>CSR###</v>
      </c>
      <c r="E7" s="172"/>
      <c r="F7" s="197" t="s">
        <v>28</v>
      </c>
      <c r="G7" s="196" t="str">
        <f>'1_Stmt Req'!G7</f>
        <v>Name of the Project</v>
      </c>
      <c r="H7" s="198"/>
    </row>
    <row r="8" spans="2:8" s="15" customFormat="1" ht="15">
      <c r="B8" s="193"/>
      <c r="D8" s="115"/>
      <c r="E8" s="172"/>
      <c r="F8" s="172"/>
      <c r="G8" s="172"/>
      <c r="H8" s="171"/>
    </row>
    <row r="9" spans="2:8" s="15" customFormat="1" ht="15.75">
      <c r="B9" s="193" t="s">
        <v>29</v>
      </c>
      <c r="D9" s="196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193" t="s">
        <v>30</v>
      </c>
      <c r="D10" s="196" t="str">
        <f>'1_Stmt Req'!D10</f>
        <v>BA Id of the Operator</v>
      </c>
      <c r="E10" s="199"/>
      <c r="F10" s="216"/>
      <c r="G10" s="172"/>
      <c r="H10" s="171"/>
    </row>
    <row r="11" spans="2:8" s="15" customFormat="1" ht="15.75">
      <c r="B11" s="193" t="s">
        <v>31</v>
      </c>
      <c r="D11" s="232" t="str">
        <f>'1_Stmt Req'!D11</f>
        <v>yyyy/mm/dd</v>
      </c>
      <c r="E11" s="197" t="s">
        <v>32</v>
      </c>
      <c r="F11" s="245" t="str">
        <f>'1_Stmt Req'!F11</f>
        <v>yyyy/mm/dd</v>
      </c>
      <c r="G11" s="172"/>
      <c r="H11" s="171"/>
    </row>
    <row r="12" spans="2:7" ht="16.5" customHeight="1">
      <c r="B12" s="73"/>
      <c r="F12" s="28"/>
      <c r="G12" s="14"/>
    </row>
    <row r="13" spans="2:7" ht="18" customHeight="1">
      <c r="B13" s="73"/>
      <c r="F13" s="28"/>
      <c r="G13" s="14"/>
    </row>
    <row r="14" spans="2:13" ht="15.75">
      <c r="B14" s="63" t="s">
        <v>48</v>
      </c>
      <c r="C14" s="72"/>
      <c r="D14" s="72"/>
      <c r="E14" s="72"/>
      <c r="F14" s="72"/>
      <c r="G14" s="38"/>
      <c r="H14" s="39"/>
      <c r="I14" s="39"/>
      <c r="J14" s="39"/>
      <c r="K14" s="39"/>
      <c r="L14" s="39"/>
      <c r="M14" s="39"/>
    </row>
    <row r="15" spans="2:13" ht="60">
      <c r="B15" s="212" t="s">
        <v>27</v>
      </c>
      <c r="C15" s="134" t="s">
        <v>6</v>
      </c>
      <c r="D15" s="213" t="s">
        <v>98</v>
      </c>
      <c r="E15" s="135" t="s">
        <v>77</v>
      </c>
      <c r="F15" s="213" t="s">
        <v>99</v>
      </c>
      <c r="G15" s="214" t="s">
        <v>100</v>
      </c>
      <c r="H15" s="214" t="s">
        <v>101</v>
      </c>
      <c r="I15" s="214" t="s">
        <v>102</v>
      </c>
      <c r="J15" s="135" t="s">
        <v>103</v>
      </c>
      <c r="K15" s="135" t="s">
        <v>7</v>
      </c>
      <c r="L15" s="135" t="s">
        <v>191</v>
      </c>
      <c r="M15" s="135" t="s">
        <v>8</v>
      </c>
    </row>
    <row r="16" spans="2:13" ht="5.25" customHeight="1">
      <c r="B16" s="74"/>
      <c r="C16" s="31"/>
      <c r="D16" s="31"/>
      <c r="E16" s="31"/>
      <c r="F16" s="31"/>
      <c r="G16" s="31"/>
      <c r="H16" s="31"/>
      <c r="I16" s="31"/>
      <c r="J16" s="31"/>
      <c r="K16" s="31"/>
      <c r="L16" s="14"/>
      <c r="M16" s="30"/>
    </row>
    <row r="17" spans="2:13" ht="21" customHeight="1">
      <c r="B17" s="33" t="s">
        <v>10</v>
      </c>
      <c r="C17" s="380">
        <v>0</v>
      </c>
      <c r="D17" s="295">
        <f>ROUND(C17*1.1,0)</f>
        <v>0</v>
      </c>
      <c r="E17" s="380">
        <v>0</v>
      </c>
      <c r="F17" s="295">
        <f>ROUND(E17*1.01,0)</f>
        <v>0</v>
      </c>
      <c r="G17" s="380">
        <v>0</v>
      </c>
      <c r="H17" s="380">
        <v>0</v>
      </c>
      <c r="I17" s="380">
        <v>0</v>
      </c>
      <c r="J17" s="295">
        <f>SUM(G17:I17)</f>
        <v>0</v>
      </c>
      <c r="K17" s="295">
        <f>'7a_Revenue Detail'!D58</f>
        <v>0</v>
      </c>
      <c r="L17" s="300"/>
      <c r="M17" s="295">
        <f>D17+F17+J17+K17</f>
        <v>0</v>
      </c>
    </row>
    <row r="18" spans="2:13" ht="21" customHeight="1">
      <c r="B18" s="33" t="s">
        <v>11</v>
      </c>
      <c r="C18" s="380">
        <v>0</v>
      </c>
      <c r="D18" s="295">
        <f aca="true" t="shared" si="0" ref="D18:D28">ROUND(C18*1.1,0)</f>
        <v>0</v>
      </c>
      <c r="E18" s="380">
        <v>0</v>
      </c>
      <c r="F18" s="295">
        <f aca="true" t="shared" si="1" ref="F18:F28">ROUND(E18*1.01,0)</f>
        <v>0</v>
      </c>
      <c r="G18" s="380">
        <v>0</v>
      </c>
      <c r="H18" s="380">
        <v>0</v>
      </c>
      <c r="I18" s="380">
        <v>0</v>
      </c>
      <c r="J18" s="295">
        <f aca="true" t="shared" si="2" ref="J18:J28">SUM(G18:I18)</f>
        <v>0</v>
      </c>
      <c r="K18" s="295">
        <f>'7a_Revenue Detail'!E58</f>
        <v>0</v>
      </c>
      <c r="L18" s="300"/>
      <c r="M18" s="295">
        <f aca="true" t="shared" si="3" ref="M18:M28">D18+F18+J18+K18</f>
        <v>0</v>
      </c>
    </row>
    <row r="19" spans="2:13" ht="21" customHeight="1">
      <c r="B19" s="33" t="s">
        <v>12</v>
      </c>
      <c r="C19" s="380">
        <v>0</v>
      </c>
      <c r="D19" s="295">
        <f t="shared" si="0"/>
        <v>0</v>
      </c>
      <c r="E19" s="380">
        <v>0</v>
      </c>
      <c r="F19" s="295">
        <f t="shared" si="1"/>
        <v>0</v>
      </c>
      <c r="G19" s="380">
        <v>0</v>
      </c>
      <c r="H19" s="380">
        <v>0</v>
      </c>
      <c r="I19" s="380">
        <v>0</v>
      </c>
      <c r="J19" s="295">
        <f t="shared" si="2"/>
        <v>0</v>
      </c>
      <c r="K19" s="295">
        <f>'7a_Revenue Detail'!F58</f>
        <v>0</v>
      </c>
      <c r="L19" s="300"/>
      <c r="M19" s="295">
        <f t="shared" si="3"/>
        <v>0</v>
      </c>
    </row>
    <row r="20" spans="2:13" ht="21" customHeight="1">
      <c r="B20" s="33" t="s">
        <v>13</v>
      </c>
      <c r="C20" s="380">
        <v>0</v>
      </c>
      <c r="D20" s="295">
        <f t="shared" si="0"/>
        <v>0</v>
      </c>
      <c r="E20" s="380">
        <v>0</v>
      </c>
      <c r="F20" s="295">
        <f t="shared" si="1"/>
        <v>0</v>
      </c>
      <c r="G20" s="380">
        <v>0</v>
      </c>
      <c r="H20" s="380">
        <v>0</v>
      </c>
      <c r="I20" s="380">
        <v>0</v>
      </c>
      <c r="J20" s="295">
        <f t="shared" si="2"/>
        <v>0</v>
      </c>
      <c r="K20" s="295">
        <f>'7a_Revenue Detail'!G58</f>
        <v>0</v>
      </c>
      <c r="L20" s="300"/>
      <c r="M20" s="295">
        <f t="shared" si="3"/>
        <v>0</v>
      </c>
    </row>
    <row r="21" spans="2:13" ht="21" customHeight="1">
      <c r="B21" s="34" t="s">
        <v>14</v>
      </c>
      <c r="C21" s="380">
        <v>0</v>
      </c>
      <c r="D21" s="295">
        <f t="shared" si="0"/>
        <v>0</v>
      </c>
      <c r="E21" s="380">
        <v>0</v>
      </c>
      <c r="F21" s="295">
        <f t="shared" si="1"/>
        <v>0</v>
      </c>
      <c r="G21" s="380">
        <v>0</v>
      </c>
      <c r="H21" s="380">
        <v>0</v>
      </c>
      <c r="I21" s="380">
        <v>0</v>
      </c>
      <c r="J21" s="295">
        <f t="shared" si="2"/>
        <v>0</v>
      </c>
      <c r="K21" s="295">
        <f>'7a_Revenue Detail'!H58</f>
        <v>0</v>
      </c>
      <c r="L21" s="300"/>
      <c r="M21" s="295">
        <f t="shared" si="3"/>
        <v>0</v>
      </c>
    </row>
    <row r="22" spans="2:13" ht="21" customHeight="1">
      <c r="B22" s="33" t="s">
        <v>15</v>
      </c>
      <c r="C22" s="380">
        <v>0</v>
      </c>
      <c r="D22" s="295">
        <f t="shared" si="0"/>
        <v>0</v>
      </c>
      <c r="E22" s="380">
        <v>0</v>
      </c>
      <c r="F22" s="295">
        <f t="shared" si="1"/>
        <v>0</v>
      </c>
      <c r="G22" s="380">
        <v>0</v>
      </c>
      <c r="H22" s="380">
        <v>0</v>
      </c>
      <c r="I22" s="380">
        <v>0</v>
      </c>
      <c r="J22" s="295">
        <f t="shared" si="2"/>
        <v>0</v>
      </c>
      <c r="K22" s="295">
        <f>'7a_Revenue Detail'!I58</f>
        <v>0</v>
      </c>
      <c r="L22" s="300"/>
      <c r="M22" s="295">
        <f t="shared" si="3"/>
        <v>0</v>
      </c>
    </row>
    <row r="23" spans="2:13" ht="21" customHeight="1">
      <c r="B23" s="33" t="s">
        <v>16</v>
      </c>
      <c r="C23" s="380">
        <v>0</v>
      </c>
      <c r="D23" s="295">
        <f t="shared" si="0"/>
        <v>0</v>
      </c>
      <c r="E23" s="380">
        <v>0</v>
      </c>
      <c r="F23" s="295">
        <f t="shared" si="1"/>
        <v>0</v>
      </c>
      <c r="G23" s="380">
        <v>0</v>
      </c>
      <c r="H23" s="380">
        <v>0</v>
      </c>
      <c r="I23" s="380">
        <v>0</v>
      </c>
      <c r="J23" s="295">
        <f t="shared" si="2"/>
        <v>0</v>
      </c>
      <c r="K23" s="295">
        <f>'7a_Revenue Detail'!J58</f>
        <v>0</v>
      </c>
      <c r="L23" s="300"/>
      <c r="M23" s="295">
        <f t="shared" si="3"/>
        <v>0</v>
      </c>
    </row>
    <row r="24" spans="2:13" ht="21" customHeight="1">
      <c r="B24" s="33" t="s">
        <v>17</v>
      </c>
      <c r="C24" s="380">
        <v>0</v>
      </c>
      <c r="D24" s="295">
        <f t="shared" si="0"/>
        <v>0</v>
      </c>
      <c r="E24" s="380">
        <v>0</v>
      </c>
      <c r="F24" s="295">
        <f t="shared" si="1"/>
        <v>0</v>
      </c>
      <c r="G24" s="380">
        <v>0</v>
      </c>
      <c r="H24" s="380">
        <v>0</v>
      </c>
      <c r="I24" s="380">
        <v>0</v>
      </c>
      <c r="J24" s="295">
        <f t="shared" si="2"/>
        <v>0</v>
      </c>
      <c r="K24" s="295">
        <f>'7a_Revenue Detail'!K58</f>
        <v>0</v>
      </c>
      <c r="L24" s="300"/>
      <c r="M24" s="295">
        <f t="shared" si="3"/>
        <v>0</v>
      </c>
    </row>
    <row r="25" spans="2:13" ht="21" customHeight="1">
      <c r="B25" s="33" t="s">
        <v>18</v>
      </c>
      <c r="C25" s="380">
        <v>0</v>
      </c>
      <c r="D25" s="295">
        <f t="shared" si="0"/>
        <v>0</v>
      </c>
      <c r="E25" s="380">
        <v>0</v>
      </c>
      <c r="F25" s="295">
        <f t="shared" si="1"/>
        <v>0</v>
      </c>
      <c r="G25" s="380">
        <v>0</v>
      </c>
      <c r="H25" s="380">
        <v>0</v>
      </c>
      <c r="I25" s="380">
        <v>0</v>
      </c>
      <c r="J25" s="295">
        <f t="shared" si="2"/>
        <v>0</v>
      </c>
      <c r="K25" s="295">
        <f>'7a_Revenue Detail'!L58</f>
        <v>0</v>
      </c>
      <c r="L25" s="300"/>
      <c r="M25" s="295">
        <f t="shared" si="3"/>
        <v>0</v>
      </c>
    </row>
    <row r="26" spans="2:13" ht="21" customHeight="1">
      <c r="B26" s="33" t="s">
        <v>19</v>
      </c>
      <c r="C26" s="380">
        <v>0</v>
      </c>
      <c r="D26" s="295">
        <f t="shared" si="0"/>
        <v>0</v>
      </c>
      <c r="E26" s="380">
        <v>0</v>
      </c>
      <c r="F26" s="295">
        <f t="shared" si="1"/>
        <v>0</v>
      </c>
      <c r="G26" s="380">
        <v>0</v>
      </c>
      <c r="H26" s="380">
        <v>0</v>
      </c>
      <c r="I26" s="380">
        <v>0</v>
      </c>
      <c r="J26" s="295">
        <f t="shared" si="2"/>
        <v>0</v>
      </c>
      <c r="K26" s="295">
        <f>'7a_Revenue Detail'!M58</f>
        <v>0</v>
      </c>
      <c r="L26" s="300"/>
      <c r="M26" s="295">
        <f t="shared" si="3"/>
        <v>0</v>
      </c>
    </row>
    <row r="27" spans="2:13" ht="21" customHeight="1">
      <c r="B27" s="33" t="s">
        <v>20</v>
      </c>
      <c r="C27" s="380">
        <v>0</v>
      </c>
      <c r="D27" s="295">
        <f t="shared" si="0"/>
        <v>0</v>
      </c>
      <c r="E27" s="380">
        <v>0</v>
      </c>
      <c r="F27" s="295">
        <f t="shared" si="1"/>
        <v>0</v>
      </c>
      <c r="G27" s="380">
        <v>0</v>
      </c>
      <c r="H27" s="380">
        <v>0</v>
      </c>
      <c r="I27" s="380">
        <v>0</v>
      </c>
      <c r="J27" s="295">
        <f t="shared" si="2"/>
        <v>0</v>
      </c>
      <c r="K27" s="295">
        <f>'7a_Revenue Detail'!N58</f>
        <v>0</v>
      </c>
      <c r="L27" s="300"/>
      <c r="M27" s="295">
        <f t="shared" si="3"/>
        <v>0</v>
      </c>
    </row>
    <row r="28" spans="2:13" ht="21" customHeight="1">
      <c r="B28" s="75" t="s">
        <v>21</v>
      </c>
      <c r="C28" s="380">
        <v>0</v>
      </c>
      <c r="D28" s="295">
        <f t="shared" si="0"/>
        <v>0</v>
      </c>
      <c r="E28" s="380">
        <v>0</v>
      </c>
      <c r="F28" s="295">
        <f t="shared" si="1"/>
        <v>0</v>
      </c>
      <c r="G28" s="380">
        <v>0</v>
      </c>
      <c r="H28" s="380">
        <v>0</v>
      </c>
      <c r="I28" s="380">
        <v>0</v>
      </c>
      <c r="J28" s="295">
        <f t="shared" si="2"/>
        <v>0</v>
      </c>
      <c r="K28" s="295">
        <f>'7a_Revenue Detail'!O58</f>
        <v>0</v>
      </c>
      <c r="L28" s="300"/>
      <c r="M28" s="295">
        <f t="shared" si="3"/>
        <v>0</v>
      </c>
    </row>
    <row r="29" spans="2:13" ht="13.5" customHeight="1">
      <c r="B29" s="75"/>
      <c r="C29" s="301"/>
      <c r="D29" s="301"/>
      <c r="E29" s="301"/>
      <c r="F29" s="301"/>
      <c r="G29" s="301"/>
      <c r="H29" s="301"/>
      <c r="I29" s="301"/>
      <c r="J29" s="301"/>
      <c r="K29" s="301"/>
      <c r="L29" s="302"/>
      <c r="M29" s="302"/>
    </row>
    <row r="30" spans="2:13" ht="15.75">
      <c r="B30" s="76" t="s">
        <v>22</v>
      </c>
      <c r="C30" s="303">
        <f aca="true" t="shared" si="4" ref="C30:K30">SUM(C17:C28)</f>
        <v>0</v>
      </c>
      <c r="D30" s="303">
        <f t="shared" si="4"/>
        <v>0</v>
      </c>
      <c r="E30" s="303">
        <f t="shared" si="4"/>
        <v>0</v>
      </c>
      <c r="F30" s="303">
        <f t="shared" si="4"/>
        <v>0</v>
      </c>
      <c r="G30" s="303">
        <f t="shared" si="4"/>
        <v>0</v>
      </c>
      <c r="H30" s="303">
        <f t="shared" si="4"/>
        <v>0</v>
      </c>
      <c r="I30" s="303">
        <f t="shared" si="4"/>
        <v>0</v>
      </c>
      <c r="J30" s="303">
        <f t="shared" si="4"/>
        <v>0</v>
      </c>
      <c r="K30" s="303">
        <f t="shared" si="4"/>
        <v>0</v>
      </c>
      <c r="L30" s="304">
        <v>0</v>
      </c>
      <c r="M30" s="303">
        <f>D30+F30+J30+K30+L30</f>
        <v>0</v>
      </c>
    </row>
    <row r="31" spans="2:13" ht="15.75">
      <c r="B31" s="77"/>
      <c r="C31" s="36"/>
      <c r="D31" s="36" t="s">
        <v>39</v>
      </c>
      <c r="E31" s="36"/>
      <c r="F31" s="36" t="s">
        <v>39</v>
      </c>
      <c r="G31" s="36"/>
      <c r="H31" s="36"/>
      <c r="I31" s="36"/>
      <c r="J31" s="36" t="s">
        <v>39</v>
      </c>
      <c r="K31" s="36" t="s">
        <v>41</v>
      </c>
      <c r="L31" s="36" t="s">
        <v>39</v>
      </c>
      <c r="M31" s="37"/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54" r:id="rId2"/>
  <headerFooter>
    <oddHeader>&amp;L&amp;G</oddHeader>
    <oddFooter>&amp;CAlberta Energy&amp;R&amp;9&amp;P/&amp;N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38"/>
  <sheetViews>
    <sheetView showGridLines="0" defaultGridColor="0" zoomScale="75" zoomScaleNormal="75" zoomScalePageLayoutView="0" colorId="22" workbookViewId="0" topLeftCell="A1">
      <selection activeCell="C1" sqref="C1"/>
    </sheetView>
  </sheetViews>
  <sheetFormatPr defaultColWidth="9.6640625" defaultRowHeight="15"/>
  <cols>
    <col min="1" max="1" width="13.3359375" style="5" customWidth="1"/>
    <col min="2" max="2" width="11.77734375" style="5" customWidth="1"/>
    <col min="3" max="3" width="18.88671875" style="5" customWidth="1"/>
    <col min="4" max="4" width="35.99609375" style="5" customWidth="1"/>
    <col min="5" max="5" width="19.4453125" style="5" customWidth="1"/>
    <col min="6" max="6" width="18.6640625" style="5" customWidth="1"/>
    <col min="7" max="7" width="15.10546875" style="5" customWidth="1"/>
    <col min="8" max="8" width="12.3359375" style="5" customWidth="1"/>
    <col min="9" max="9" width="6.99609375" style="5" customWidth="1"/>
    <col min="10" max="10" width="7.3359375" style="5" customWidth="1"/>
    <col min="11" max="11" width="20.77734375" style="5" customWidth="1"/>
    <col min="12" max="16384" width="9.6640625" style="5" customWidth="1"/>
  </cols>
  <sheetData>
    <row r="1" spans="3:11" s="70" customFormat="1" ht="34.5" customHeight="1">
      <c r="C1" s="184" t="s">
        <v>111</v>
      </c>
      <c r="E1" s="185"/>
      <c r="I1" s="152"/>
      <c r="J1" s="152"/>
      <c r="K1" s="165" t="s">
        <v>121</v>
      </c>
    </row>
    <row r="2" spans="2:11" s="70" customFormat="1" ht="18" customHeight="1">
      <c r="B2" s="185"/>
      <c r="I2" s="72"/>
      <c r="J2" s="72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71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H6" s="155"/>
      <c r="I6" s="188"/>
      <c r="J6" s="189"/>
    </row>
    <row r="7" spans="2:8" s="15" customFormat="1" ht="15.75">
      <c r="B7" s="193" t="s">
        <v>110</v>
      </c>
      <c r="D7" s="196" t="str">
        <f>'1_Stmt Req'!D7</f>
        <v>CSR###</v>
      </c>
      <c r="E7" s="172"/>
      <c r="F7" s="197" t="s">
        <v>28</v>
      </c>
      <c r="G7" s="196" t="str">
        <f>'1_Stmt Req'!G7</f>
        <v>Name of the Project</v>
      </c>
      <c r="H7" s="198"/>
    </row>
    <row r="8" spans="2:8" s="15" customFormat="1" ht="15">
      <c r="B8" s="193"/>
      <c r="D8" s="115"/>
      <c r="E8" s="172"/>
      <c r="F8" s="172"/>
      <c r="G8" s="172"/>
      <c r="H8" s="171"/>
    </row>
    <row r="9" spans="2:8" s="15" customFormat="1" ht="15.75">
      <c r="B9" s="193" t="s">
        <v>29</v>
      </c>
      <c r="D9" s="196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193" t="s">
        <v>30</v>
      </c>
      <c r="D10" s="196" t="str">
        <f>'1_Stmt Req'!D10</f>
        <v>BA Id of the Operator</v>
      </c>
      <c r="E10" s="199"/>
      <c r="F10" s="216"/>
      <c r="G10" s="172"/>
      <c r="H10" s="171"/>
    </row>
    <row r="11" spans="2:8" s="15" customFormat="1" ht="15.75">
      <c r="B11" s="193" t="s">
        <v>31</v>
      </c>
      <c r="D11" s="232" t="str">
        <f>'1_Stmt Req'!D11</f>
        <v>yyyy/mm/dd</v>
      </c>
      <c r="E11" s="197" t="s">
        <v>32</v>
      </c>
      <c r="F11" s="245" t="str">
        <f>'1_Stmt Req'!F11</f>
        <v>yyyy/mm/dd</v>
      </c>
      <c r="G11" s="172"/>
      <c r="H11" s="171"/>
    </row>
    <row r="12" spans="2:8" s="15" customFormat="1" ht="15.75">
      <c r="B12" s="193"/>
      <c r="D12" s="201"/>
      <c r="E12" s="197"/>
      <c r="F12" s="201"/>
      <c r="G12" s="172"/>
      <c r="H12" s="171"/>
    </row>
    <row r="14" ht="18">
      <c r="B14" s="16" t="s">
        <v>9</v>
      </c>
    </row>
    <row r="16" spans="2:6" ht="15">
      <c r="B16" s="277" t="str">
        <f>'7a_Revenue Detail'!A62</f>
        <v>Other - Specify 1</v>
      </c>
      <c r="E16" s="305">
        <f>'7a_Revenue Detail'!Q62</f>
        <v>0</v>
      </c>
      <c r="F16" s="9" t="s">
        <v>41</v>
      </c>
    </row>
    <row r="17" spans="2:5" ht="15">
      <c r="B17" s="277"/>
      <c r="E17" s="305"/>
    </row>
    <row r="18" spans="2:6" ht="15">
      <c r="B18" s="277" t="str">
        <f>'7a_Revenue Detail'!A63</f>
        <v>Other - Specify 2</v>
      </c>
      <c r="E18" s="305">
        <f>'7a_Revenue Detail'!Q63</f>
        <v>0</v>
      </c>
      <c r="F18" s="9" t="s">
        <v>41</v>
      </c>
    </row>
    <row r="19" spans="2:5" ht="15">
      <c r="B19" s="277"/>
      <c r="E19" s="305"/>
    </row>
    <row r="20" spans="2:6" ht="15">
      <c r="B20" s="277" t="str">
        <f>'7a_Revenue Detail'!A64</f>
        <v>Other - Specify 3</v>
      </c>
      <c r="E20" s="306">
        <f>'7a_Revenue Detail'!Q64</f>
        <v>0</v>
      </c>
      <c r="F20" s="9" t="s">
        <v>41</v>
      </c>
    </row>
    <row r="21" ht="15">
      <c r="E21" s="297"/>
    </row>
    <row r="22" spans="2:5" ht="15.75">
      <c r="B22" s="218" t="s">
        <v>106</v>
      </c>
      <c r="C22" s="2"/>
      <c r="D22" s="10"/>
      <c r="E22" s="299">
        <f>E16+E18+E20</f>
        <v>0</v>
      </c>
    </row>
    <row r="23" spans="2:5" ht="15">
      <c r="B23" s="10"/>
      <c r="D23" s="10"/>
      <c r="E23" s="8"/>
    </row>
    <row r="24" s="15" customFormat="1" ht="15">
      <c r="E24" s="249"/>
    </row>
    <row r="25" s="15" customFormat="1" ht="15">
      <c r="E25" s="246"/>
    </row>
    <row r="26" spans="2:5" s="15" customFormat="1" ht="15.75">
      <c r="B26" s="192"/>
      <c r="C26" s="192"/>
      <c r="D26" s="192"/>
      <c r="E26" s="247"/>
    </row>
    <row r="27" s="15" customFormat="1" ht="15"/>
    <row r="28" s="15" customFormat="1" ht="15"/>
    <row r="29" spans="2:4" s="15" customFormat="1" ht="18">
      <c r="B29" s="24"/>
      <c r="D29" s="248"/>
    </row>
    <row r="30" s="15" customFormat="1" ht="15"/>
    <row r="31" s="15" customFormat="1" ht="15"/>
    <row r="32" s="15" customFormat="1" ht="15">
      <c r="E32" s="20"/>
    </row>
    <row r="33" s="15" customFormat="1" ht="15">
      <c r="E33" s="20"/>
    </row>
    <row r="34" s="15" customFormat="1" ht="15">
      <c r="E34" s="20"/>
    </row>
    <row r="35" s="15" customFormat="1" ht="15"/>
    <row r="36" s="15" customFormat="1" ht="15"/>
    <row r="37" s="15" customFormat="1" ht="15"/>
    <row r="38" s="15" customFormat="1" ht="21" customHeight="1">
      <c r="E38" s="35"/>
    </row>
    <row r="39" s="15" customFormat="1" ht="15"/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59" r:id="rId2"/>
  <headerFooter>
    <oddHeader>&amp;L&amp;G</oddHeader>
    <oddFooter>&amp;CAlberta Energy&amp;R&amp;9&amp;P/&amp;N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zoomScale="75" zoomScaleNormal="75" zoomScalePageLayoutView="0" workbookViewId="0" topLeftCell="A1">
      <selection activeCell="J32" sqref="J32"/>
    </sheetView>
  </sheetViews>
  <sheetFormatPr defaultColWidth="9.6640625" defaultRowHeight="15"/>
  <cols>
    <col min="1" max="1" width="8.77734375" style="5" customWidth="1"/>
    <col min="2" max="2" width="16.88671875" style="5" customWidth="1"/>
    <col min="3" max="3" width="8.5546875" style="5" customWidth="1"/>
    <col min="4" max="4" width="24.5546875" style="3" customWidth="1"/>
    <col min="5" max="5" width="15.3359375" style="5" customWidth="1"/>
    <col min="6" max="6" width="2.5546875" style="5" customWidth="1"/>
    <col min="7" max="7" width="16.6640625" style="5" customWidth="1"/>
    <col min="8" max="8" width="16.88671875" style="5" customWidth="1"/>
    <col min="9" max="9" width="19.88671875" style="5" customWidth="1"/>
    <col min="10" max="10" width="9.6640625" style="5" customWidth="1"/>
    <col min="11" max="11" width="30.77734375" style="5" customWidth="1"/>
    <col min="12" max="16384" width="9.6640625" style="5" customWidth="1"/>
  </cols>
  <sheetData>
    <row r="1" spans="3:11" s="70" customFormat="1" ht="34.5" customHeight="1">
      <c r="C1" s="184" t="s">
        <v>111</v>
      </c>
      <c r="E1" s="185"/>
      <c r="I1" s="152"/>
      <c r="J1" s="152"/>
      <c r="K1" s="174" t="s">
        <v>163</v>
      </c>
    </row>
    <row r="2" spans="2:11" s="70" customFormat="1" ht="18" customHeight="1">
      <c r="B2" s="185"/>
      <c r="K2" s="187" t="s">
        <v>112</v>
      </c>
    </row>
    <row r="3" spans="2:11" s="13" customFormat="1" ht="15.75">
      <c r="B3" s="131" t="s">
        <v>114</v>
      </c>
      <c r="H3" s="155"/>
      <c r="I3" s="188"/>
      <c r="J3" s="189" t="s">
        <v>113</v>
      </c>
      <c r="K3" s="71" t="str">
        <f>ADMIN!B2</f>
        <v>CA_EOP_PST_2009</v>
      </c>
    </row>
    <row r="4" spans="2:11" s="13" customFormat="1" ht="15.75">
      <c r="B4" s="131"/>
      <c r="H4" s="155"/>
      <c r="I4" s="188"/>
      <c r="J4" s="189" t="s">
        <v>133</v>
      </c>
      <c r="K4" s="226">
        <f>ADMIN!B3</f>
        <v>1</v>
      </c>
    </row>
    <row r="5" spans="8:11" s="13" customFormat="1" ht="15.75">
      <c r="H5" s="155"/>
      <c r="I5" s="188"/>
      <c r="J5" s="189"/>
      <c r="K5" s="191"/>
    </row>
    <row r="6" spans="2:10" s="13" customFormat="1" ht="15.75">
      <c r="B6" s="192"/>
      <c r="H6" s="155"/>
      <c r="I6" s="188"/>
      <c r="J6" s="189"/>
    </row>
    <row r="7" spans="2:8" s="15" customFormat="1" ht="15.75">
      <c r="B7" s="265" t="s">
        <v>110</v>
      </c>
      <c r="D7" s="268" t="str">
        <f>'1_Stmt Req'!D7</f>
        <v>CSR###</v>
      </c>
      <c r="E7" s="266"/>
      <c r="F7" s="267" t="s">
        <v>28</v>
      </c>
      <c r="G7" s="268" t="str">
        <f>'1_Stmt Req'!G7</f>
        <v>Name of the Project</v>
      </c>
      <c r="H7" s="198"/>
    </row>
    <row r="8" spans="2:8" s="15" customFormat="1" ht="15.75">
      <c r="B8" s="265"/>
      <c r="D8" s="115"/>
      <c r="E8" s="172"/>
      <c r="F8" s="172"/>
      <c r="G8" s="172"/>
      <c r="H8" s="171"/>
    </row>
    <row r="9" spans="2:8" s="15" customFormat="1" ht="15.75">
      <c r="B9" s="265" t="s">
        <v>29</v>
      </c>
      <c r="D9" s="268" t="str">
        <f>'1_Stmt Req'!D9</f>
        <v>Name of the Project Operator</v>
      </c>
      <c r="E9" s="198"/>
      <c r="F9" s="172"/>
      <c r="G9" s="172"/>
      <c r="H9" s="171"/>
    </row>
    <row r="10" spans="2:8" s="15" customFormat="1" ht="15.75">
      <c r="B10" s="265" t="s">
        <v>30</v>
      </c>
      <c r="D10" s="268" t="str">
        <f>'1_Stmt Req'!D10</f>
        <v>BA Id of the Operator</v>
      </c>
      <c r="E10" s="199"/>
      <c r="F10" s="216"/>
      <c r="G10" s="216"/>
      <c r="H10" s="171"/>
    </row>
    <row r="11" spans="2:8" s="15" customFormat="1" ht="15.75">
      <c r="B11" s="265" t="s">
        <v>31</v>
      </c>
      <c r="D11" s="269" t="str">
        <f>'1_Stmt Req'!D11</f>
        <v>yyyy/mm/dd</v>
      </c>
      <c r="E11" s="197" t="s">
        <v>32</v>
      </c>
      <c r="F11" s="270" t="str">
        <f>'1_Stmt Req'!F11</f>
        <v>yyyy/mm/dd</v>
      </c>
      <c r="G11" s="196"/>
      <c r="H11" s="171"/>
    </row>
    <row r="12" spans="2:8" s="15" customFormat="1" ht="15.75">
      <c r="B12" s="193"/>
      <c r="D12" s="201"/>
      <c r="E12" s="197"/>
      <c r="F12" s="201"/>
      <c r="G12" s="172"/>
      <c r="H12" s="171"/>
    </row>
    <row r="13" ht="15">
      <c r="D13" s="5"/>
    </row>
    <row r="14" ht="18">
      <c r="B14" s="16" t="s">
        <v>164</v>
      </c>
    </row>
    <row r="15" spans="3:8" ht="31.5">
      <c r="C15" s="244" t="s">
        <v>165</v>
      </c>
      <c r="D15" s="256"/>
      <c r="E15" s="15"/>
      <c r="F15" s="15"/>
      <c r="G15" s="257" t="s">
        <v>166</v>
      </c>
      <c r="H15" s="257" t="s">
        <v>167</v>
      </c>
    </row>
    <row r="16" spans="2:4" ht="15">
      <c r="B16" s="7"/>
      <c r="C16" s="7"/>
      <c r="D16" s="258"/>
    </row>
    <row r="17" ht="15">
      <c r="E17" s="259"/>
    </row>
    <row r="18" spans="2:4" ht="15">
      <c r="B18" s="7"/>
      <c r="C18" s="7"/>
      <c r="D18" s="258"/>
    </row>
    <row r="19" spans="2:8" ht="27">
      <c r="B19" s="271" t="s">
        <v>168</v>
      </c>
      <c r="E19" s="6"/>
      <c r="F19" s="260"/>
      <c r="G19" s="261"/>
      <c r="H19" s="6"/>
    </row>
    <row r="20" spans="5:8" ht="15">
      <c r="E20" s="262"/>
      <c r="F20" s="260"/>
      <c r="G20" s="263"/>
      <c r="H20" s="6"/>
    </row>
    <row r="21" spans="2:8" ht="27">
      <c r="B21" s="271"/>
      <c r="E21" s="6"/>
      <c r="F21" s="260"/>
      <c r="G21" s="261"/>
      <c r="H21" s="6"/>
    </row>
    <row r="25" ht="15">
      <c r="B25" s="264"/>
    </row>
    <row r="26" ht="15">
      <c r="B26" s="264"/>
    </row>
  </sheetData>
  <sheetProtection password="960F" sheet="1" objects="1" formatCells="0" formatColumns="0"/>
  <printOptions horizontalCentered="1"/>
  <pageMargins left="0.5118110236220472" right="0.5118110236220472" top="0.5118110236220472" bottom="0.31496062992125984" header="0" footer="0.2362204724409449"/>
  <pageSetup fitToHeight="1" fitToWidth="1" horizontalDpi="600" verticalDpi="600" orientation="landscape" scale="62" r:id="rId2"/>
  <headerFooter>
    <oddHeader>&amp;L&amp;G</oddHeader>
    <oddFooter>&amp;CAlberta Energy&amp;R&amp;P/&amp;N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33"/>
  <sheetViews>
    <sheetView showGridLines="0" defaultGridColor="0" zoomScale="75" zoomScaleNormal="75" zoomScalePageLayoutView="0" colorId="22" workbookViewId="0" topLeftCell="A1">
      <selection activeCell="G11" sqref="G11"/>
    </sheetView>
  </sheetViews>
  <sheetFormatPr defaultColWidth="9.6640625" defaultRowHeight="15"/>
  <cols>
    <col min="1" max="1" width="13.3359375" style="5" customWidth="1"/>
    <col min="2" max="2" width="20.3359375" style="5" customWidth="1"/>
    <col min="3" max="3" width="20.88671875" style="3" customWidth="1"/>
    <col min="4" max="5" width="15.6640625" style="3" customWidth="1"/>
    <col min="6" max="6" width="15.77734375" style="3" customWidth="1"/>
    <col min="7" max="7" width="10.88671875" style="3" customWidth="1"/>
    <col min="8" max="8" width="15.3359375" style="3" customWidth="1"/>
    <col min="9" max="9" width="9.6640625" style="5" customWidth="1"/>
    <col min="10" max="10" width="7.4453125" style="5" customWidth="1"/>
    <col min="11" max="11" width="30.5546875" style="5" customWidth="1"/>
    <col min="12" max="16384" width="9.6640625" style="5" customWidth="1"/>
  </cols>
  <sheetData>
    <row r="1" spans="3:11" s="130" customFormat="1" ht="34.5" customHeight="1">
      <c r="C1" s="150" t="s">
        <v>111</v>
      </c>
      <c r="E1" s="151"/>
      <c r="F1" s="70"/>
      <c r="G1" s="70"/>
      <c r="H1" s="70"/>
      <c r="I1" s="152"/>
      <c r="J1" s="152"/>
      <c r="K1" s="174" t="s">
        <v>122</v>
      </c>
    </row>
    <row r="2" spans="2:11" s="130" customFormat="1" ht="18" customHeight="1">
      <c r="B2" s="151"/>
      <c r="K2" s="153" t="s">
        <v>112</v>
      </c>
    </row>
    <row r="3" spans="2:11" s="154" customFormat="1" ht="15.75">
      <c r="B3" s="129" t="s">
        <v>114</v>
      </c>
      <c r="H3" s="155"/>
      <c r="I3" s="156"/>
      <c r="J3" s="157" t="s">
        <v>113</v>
      </c>
      <c r="K3" s="251" t="str">
        <f>ADMIN!B2</f>
        <v>CA_EOP_PST_2009</v>
      </c>
    </row>
    <row r="4" spans="2:11" s="154" customFormat="1" ht="15.75">
      <c r="B4" s="129"/>
      <c r="H4" s="155"/>
      <c r="I4" s="156"/>
      <c r="J4" s="157" t="s">
        <v>133</v>
      </c>
      <c r="K4" s="252">
        <f>ADMIN!B3</f>
        <v>1</v>
      </c>
    </row>
    <row r="5" spans="8:11" s="154" customFormat="1" ht="15.75">
      <c r="H5" s="155"/>
      <c r="I5" s="156"/>
      <c r="J5" s="157"/>
      <c r="K5" s="252"/>
    </row>
    <row r="6" spans="2:10" s="154" customFormat="1" ht="15.75">
      <c r="B6" s="160"/>
      <c r="H6" s="155"/>
      <c r="I6" s="156"/>
      <c r="J6" s="157"/>
    </row>
    <row r="7" spans="2:8" s="161" customFormat="1" ht="15.75">
      <c r="B7" s="162" t="s">
        <v>110</v>
      </c>
      <c r="D7" s="166" t="str">
        <f>'1_Stmt Req'!D7</f>
        <v>CSR###</v>
      </c>
      <c r="E7" s="167"/>
      <c r="F7" s="168" t="s">
        <v>28</v>
      </c>
      <c r="G7" s="166" t="str">
        <f>'1_Stmt Req'!G7</f>
        <v>Name of the Project</v>
      </c>
      <c r="H7" s="169"/>
    </row>
    <row r="8" spans="2:8" s="161" customFormat="1" ht="15">
      <c r="B8" s="162"/>
      <c r="D8" s="170"/>
      <c r="E8" s="167"/>
      <c r="F8" s="167"/>
      <c r="G8" s="167"/>
      <c r="H8" s="171"/>
    </row>
    <row r="9" spans="2:8" s="161" customFormat="1" ht="15.75">
      <c r="B9" s="162" t="s">
        <v>29</v>
      </c>
      <c r="D9" s="166" t="str">
        <f>'1_Stmt Req'!D9</f>
        <v>Name of the Project Operator</v>
      </c>
      <c r="E9" s="169"/>
      <c r="F9" s="172"/>
      <c r="G9" s="167"/>
      <c r="H9" s="171"/>
    </row>
    <row r="10" spans="2:8" s="161" customFormat="1" ht="15.75">
      <c r="B10" s="162" t="s">
        <v>30</v>
      </c>
      <c r="D10" s="166" t="str">
        <f>'1_Stmt Req'!D10</f>
        <v>BA Id of the Operator</v>
      </c>
      <c r="E10" s="173"/>
      <c r="F10" s="216"/>
      <c r="G10" s="167"/>
      <c r="H10" s="171"/>
    </row>
    <row r="11" spans="2:8" s="161" customFormat="1" ht="15.75">
      <c r="B11" s="162" t="s">
        <v>31</v>
      </c>
      <c r="D11" s="250" t="str">
        <f>'1_Stmt Req'!D11</f>
        <v>yyyy/mm/dd</v>
      </c>
      <c r="E11" s="168" t="s">
        <v>32</v>
      </c>
      <c r="F11" s="250" t="str">
        <f>'1_Stmt Req'!F11</f>
        <v>yyyy/mm/dd</v>
      </c>
      <c r="G11" s="167"/>
      <c r="H11" s="171"/>
    </row>
    <row r="12" spans="2:8" s="161" customFormat="1" ht="15.75">
      <c r="B12" s="162"/>
      <c r="D12" s="175"/>
      <c r="E12" s="168"/>
      <c r="F12" s="175"/>
      <c r="G12" s="167"/>
      <c r="H12" s="171"/>
    </row>
    <row r="14" ht="18">
      <c r="B14" s="16" t="s">
        <v>4</v>
      </c>
    </row>
    <row r="15" spans="2:7" ht="45">
      <c r="B15" s="11"/>
      <c r="C15" s="17" t="s">
        <v>26</v>
      </c>
      <c r="D15" s="18" t="s">
        <v>172</v>
      </c>
      <c r="E15" s="17" t="s">
        <v>171</v>
      </c>
      <c r="F15" s="9"/>
      <c r="G15" s="12"/>
    </row>
    <row r="16" ht="15">
      <c r="E16" s="5"/>
    </row>
    <row r="17" spans="2:5" ht="23.25" customHeight="1">
      <c r="B17" s="5" t="s">
        <v>10</v>
      </c>
      <c r="C17" s="296">
        <f>'7a_Revenue Detail'!D49</f>
        <v>0</v>
      </c>
      <c r="D17" s="296">
        <f>'7a_Revenue Detail'!D65</f>
        <v>0</v>
      </c>
      <c r="E17" s="296">
        <f>'7a_Revenue Detail'!D66</f>
        <v>0</v>
      </c>
    </row>
    <row r="18" spans="2:5" ht="23.25" customHeight="1">
      <c r="B18" s="5" t="s">
        <v>11</v>
      </c>
      <c r="C18" s="296">
        <f>'7a_Revenue Detail'!E49</f>
        <v>0</v>
      </c>
      <c r="D18" s="296">
        <f>'7a_Revenue Detail'!E65</f>
        <v>0</v>
      </c>
      <c r="E18" s="296">
        <f>'7a_Revenue Detail'!E66</f>
        <v>0</v>
      </c>
    </row>
    <row r="19" spans="2:5" ht="23.25" customHeight="1">
      <c r="B19" s="5" t="s">
        <v>12</v>
      </c>
      <c r="C19" s="296">
        <f>'7a_Revenue Detail'!F49</f>
        <v>0</v>
      </c>
      <c r="D19" s="296">
        <f>'7a_Revenue Detail'!F65</f>
        <v>0</v>
      </c>
      <c r="E19" s="296">
        <f>'7a_Revenue Detail'!F66</f>
        <v>0</v>
      </c>
    </row>
    <row r="20" spans="2:5" ht="23.25" customHeight="1">
      <c r="B20" s="5" t="s">
        <v>13</v>
      </c>
      <c r="C20" s="296">
        <f>'7a_Revenue Detail'!G49</f>
        <v>0</v>
      </c>
      <c r="D20" s="296">
        <f>'7a_Revenue Detail'!G65</f>
        <v>0</v>
      </c>
      <c r="E20" s="296">
        <f>'7a_Revenue Detail'!G66</f>
        <v>0</v>
      </c>
    </row>
    <row r="21" spans="2:5" ht="23.25" customHeight="1">
      <c r="B21" s="10" t="s">
        <v>14</v>
      </c>
      <c r="C21" s="296">
        <f>'7a_Revenue Detail'!H49</f>
        <v>0</v>
      </c>
      <c r="D21" s="296">
        <f>'7a_Revenue Detail'!H65</f>
        <v>0</v>
      </c>
      <c r="E21" s="296">
        <f>'7a_Revenue Detail'!H66</f>
        <v>0</v>
      </c>
    </row>
    <row r="22" spans="2:5" ht="23.25" customHeight="1">
      <c r="B22" s="5" t="s">
        <v>15</v>
      </c>
      <c r="C22" s="296">
        <f>'7a_Revenue Detail'!I49</f>
        <v>0</v>
      </c>
      <c r="D22" s="296">
        <f>'7a_Revenue Detail'!I65</f>
        <v>0</v>
      </c>
      <c r="E22" s="296">
        <f>'7a_Revenue Detail'!I66</f>
        <v>0</v>
      </c>
    </row>
    <row r="23" spans="2:5" ht="23.25" customHeight="1">
      <c r="B23" s="5" t="s">
        <v>16</v>
      </c>
      <c r="C23" s="296">
        <f>'7a_Revenue Detail'!J49</f>
        <v>0</v>
      </c>
      <c r="D23" s="296">
        <f>'7a_Revenue Detail'!J65</f>
        <v>0</v>
      </c>
      <c r="E23" s="296">
        <f>'7a_Revenue Detail'!J66</f>
        <v>0</v>
      </c>
    </row>
    <row r="24" spans="2:5" ht="23.25" customHeight="1">
      <c r="B24" s="5" t="s">
        <v>17</v>
      </c>
      <c r="C24" s="296">
        <f>'7a_Revenue Detail'!K49</f>
        <v>0</v>
      </c>
      <c r="D24" s="296">
        <f>'7a_Revenue Detail'!K65</f>
        <v>0</v>
      </c>
      <c r="E24" s="296">
        <f>'7a_Revenue Detail'!K66</f>
        <v>0</v>
      </c>
    </row>
    <row r="25" spans="2:5" ht="23.25" customHeight="1">
      <c r="B25" s="5" t="s">
        <v>18</v>
      </c>
      <c r="C25" s="296">
        <f>'7a_Revenue Detail'!L49</f>
        <v>0</v>
      </c>
      <c r="D25" s="296">
        <f>'7a_Revenue Detail'!L65</f>
        <v>0</v>
      </c>
      <c r="E25" s="296">
        <f>'7a_Revenue Detail'!L66</f>
        <v>0</v>
      </c>
    </row>
    <row r="26" spans="2:5" ht="23.25" customHeight="1">
      <c r="B26" s="5" t="s">
        <v>19</v>
      </c>
      <c r="C26" s="296">
        <f>'7a_Revenue Detail'!M49</f>
        <v>0</v>
      </c>
      <c r="D26" s="296">
        <f>'7a_Revenue Detail'!M65</f>
        <v>0</v>
      </c>
      <c r="E26" s="296">
        <f>'7a_Revenue Detail'!M66</f>
        <v>0</v>
      </c>
    </row>
    <row r="27" spans="2:5" ht="23.25" customHeight="1">
      <c r="B27" s="5" t="s">
        <v>20</v>
      </c>
      <c r="C27" s="296">
        <f>'7a_Revenue Detail'!N49</f>
        <v>0</v>
      </c>
      <c r="D27" s="296">
        <f>'7a_Revenue Detail'!N65</f>
        <v>0</v>
      </c>
      <c r="E27" s="296">
        <f>'7a_Revenue Detail'!N66</f>
        <v>0</v>
      </c>
    </row>
    <row r="28" spans="2:5" ht="23.25" customHeight="1">
      <c r="B28" s="5" t="s">
        <v>21</v>
      </c>
      <c r="C28" s="307">
        <f>'7a_Revenue Detail'!O49</f>
        <v>0</v>
      </c>
      <c r="D28" s="307">
        <f>'7a_Revenue Detail'!O65</f>
        <v>0</v>
      </c>
      <c r="E28" s="307">
        <f>'7a_Revenue Detail'!O66</f>
        <v>0</v>
      </c>
    </row>
    <row r="29" spans="3:5" ht="15">
      <c r="C29" s="296"/>
      <c r="D29" s="296"/>
      <c r="E29" s="296"/>
    </row>
    <row r="30" spans="2:5" ht="15.75">
      <c r="B30" s="2" t="s">
        <v>22</v>
      </c>
      <c r="C30" s="299">
        <f>SUM(C17:C28)</f>
        <v>0</v>
      </c>
      <c r="D30" s="299">
        <f>SUM(D17:D28)</f>
        <v>0</v>
      </c>
      <c r="E30" s="299">
        <f>SUM(E17:E28)</f>
        <v>0</v>
      </c>
    </row>
    <row r="31" ht="8.25" customHeight="1"/>
    <row r="32" spans="3:5" ht="15">
      <c r="C32" s="9" t="s">
        <v>41</v>
      </c>
      <c r="D32" s="9" t="s">
        <v>41</v>
      </c>
      <c r="E32" s="9" t="s">
        <v>41</v>
      </c>
    </row>
    <row r="33" spans="3:5" ht="15">
      <c r="C33" s="12"/>
      <c r="D33" s="12"/>
      <c r="E33" s="12" t="s">
        <v>45</v>
      </c>
    </row>
  </sheetData>
  <sheetProtection password="960F" sheet="1" objects="1" formatCells="0" formatColumns="0" formatRows="0"/>
  <printOptions horizontalCentered="1"/>
  <pageMargins left="0.5118110236220472" right="0.5118110236220472" top="0.5118110236220472" bottom="0.31496062992125984" header="0" footer="0.2362204724409449"/>
  <pageSetup fitToHeight="1" fitToWidth="1" horizontalDpi="300" verticalDpi="300" orientation="landscape" scale="60" r:id="rId2"/>
  <headerFooter>
    <oddHeader>&amp;L&amp;G</oddHeader>
    <oddFooter>&amp;CAlberta Energy&amp;R&amp;9&amp;P/&amp;N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Alberta</dc:creator>
  <cp:keywords/>
  <dc:description/>
  <cp:lastModifiedBy>lynn.mcintosh</cp:lastModifiedBy>
  <cp:lastPrinted>2014-01-29T23:05:18Z</cp:lastPrinted>
  <dcterms:created xsi:type="dcterms:W3CDTF">1997-10-08T15:15:06Z</dcterms:created>
  <dcterms:modified xsi:type="dcterms:W3CDTF">2019-07-10T19:47:32Z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